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tabRatio="734" firstSheet="15" activeTab="22"/>
  </bookViews>
  <sheets>
    <sheet name="DEC-2023" sheetId="1" r:id="rId1"/>
    <sheet name="JAN-2024" sheetId="2" r:id="rId2"/>
    <sheet name="FEB-2024" sheetId="3" r:id="rId3"/>
    <sheet name="MAR-2024" sheetId="6" r:id="rId4"/>
    <sheet name="APR2024" sheetId="8" r:id="rId5"/>
    <sheet name="Sheet3" sheetId="11" r:id="rId6"/>
    <sheet name="DEC2023 TO APR2024" sheetId="7" r:id="rId7"/>
    <sheet name="DEC-JUN2024" sheetId="10" r:id="rId8"/>
    <sheet name="JULY2024" sheetId="9" r:id="rId9"/>
    <sheet name="AUG2024" sheetId="12" r:id="rId10"/>
    <sheet name="DEC2023 to AUG2024" sheetId="13" r:id="rId11"/>
    <sheet name="SEP24" sheetId="15" r:id="rId12"/>
    <sheet name="OCT24" sheetId="16" r:id="rId13"/>
    <sheet name="NOV24" sheetId="17" r:id="rId14"/>
    <sheet name="DEC2023 TO NOV2024" sheetId="18" r:id="rId15"/>
    <sheet name="Sheet1" sheetId="21" r:id="rId16"/>
    <sheet name="DEC2024" sheetId="19" r:id="rId17"/>
    <sheet name="DEC2023 to DEC2024" sheetId="20" r:id="rId18"/>
    <sheet name="Sheet2" sheetId="22" r:id="rId19"/>
    <sheet name="JAN" sheetId="23" r:id="rId20"/>
    <sheet name="CALCULATION" sheetId="5" r:id="rId21"/>
    <sheet name="DEC2023-JAN2025" sheetId="24" r:id="rId22"/>
    <sheet name="Sheet4" sheetId="25" r:id="rId23"/>
  </sheets>
  <definedNames>
    <definedName name="_xlnm._FilterDatabase" localSheetId="18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<sst xmlns="http://schemas.openxmlformats.org/spreadsheetml/2006/main" count="1422" uniqueCount="169">
  <si>
    <t>ATTENDANCE REPORT 1ST Year Jn  OF DEC -2023</t>
  </si>
  <si>
    <t>SL NO</t>
  </si>
  <si>
    <t>STUDENTS NAME</t>
  </si>
  <si>
    <t xml:space="preserve">SANSKRIT </t>
  </si>
  <si>
    <t>RACHANA SHAREERA</t>
  </si>
  <si>
    <t>PADARTHA VIJNANA EVAM AYURVEDA ITHIHASA</t>
  </si>
  <si>
    <t>KRIYA SHAREERA</t>
  </si>
  <si>
    <t>SAMHITHA ADHYANA -1</t>
  </si>
  <si>
    <t xml:space="preserve">THEORY                                             TOTAL NO OF CLASS CONDUCTED -13 </t>
  </si>
  <si>
    <t xml:space="preserve">THEORY                                             TOTAL NO OF CLASS CONDUCTED-16 </t>
  </si>
  <si>
    <t>THEORY                                             TOTAL NO OF CLASS CONDUCTED -18</t>
  </si>
  <si>
    <t xml:space="preserve">THEORY                                             TOTAL NO OF CLASS CONDUCTED-13 </t>
  </si>
  <si>
    <t>THEORY                                             TOTAL NO OF CLASS CONDUCTED -21</t>
  </si>
  <si>
    <t>TOTAL CLASS ATTENDED</t>
  </si>
  <si>
    <t>AMULYA N A</t>
  </si>
  <si>
    <t>ANJALI</t>
  </si>
  <si>
    <t>ANKITHA K S</t>
  </si>
  <si>
    <t>ASHWINI</t>
  </si>
  <si>
    <t>ATHMIKA</t>
  </si>
  <si>
    <t>BHAGYASHREE SATIHAL</t>
  </si>
  <si>
    <t>BHOSALE  SHREYA  UMESH</t>
  </si>
  <si>
    <t>CHAVAN POONAM PRADIP</t>
  </si>
  <si>
    <t>CHAVAN VINAY</t>
  </si>
  <si>
    <t>DEEPAK GOWDA P</t>
  </si>
  <si>
    <t>DISHA JAYANTILAL PATEL</t>
  </si>
  <si>
    <t>DWITHIKA R SHET</t>
  </si>
  <si>
    <t>G D HANI</t>
  </si>
  <si>
    <t>GHANEKAR SAHIL NARESH</t>
  </si>
  <si>
    <t>HIRAVE VEDASHRI AJIT</t>
  </si>
  <si>
    <t>INNA KOUSAR</t>
  </si>
  <si>
    <t>KARTIK JADHAV</t>
  </si>
  <si>
    <t>KAVANA J</t>
  </si>
  <si>
    <t>KAVYA R</t>
  </si>
  <si>
    <t>LOKAREY SWATHI</t>
  </si>
  <si>
    <t>MAZIYA  M E</t>
  </si>
  <si>
    <t>MENAKA N M</t>
  </si>
  <si>
    <t>MIZBA K A</t>
  </si>
  <si>
    <t>PILANKAR PRAPTI KISHOR</t>
  </si>
  <si>
    <t>POOJASHREE HANAMANTRAYA ARALIKATTI</t>
  </si>
  <si>
    <t>PRAJNA R</t>
  </si>
  <si>
    <t>KAMBLE PRANAV ANIL</t>
  </si>
  <si>
    <t>PRATHAM S</t>
  </si>
  <si>
    <t>PURI SHIVANI</t>
  </si>
  <si>
    <t>RANJITA MAILARI KATTIMANI</t>
  </si>
  <si>
    <t>RAVI MALAKAJAPPA SHETTAR</t>
  </si>
  <si>
    <t>SANJAY PATIL</t>
  </si>
  <si>
    <t>SHEETHAL N GOWDA</t>
  </si>
  <si>
    <t>SHENDAGE SHRUTI VITTHAL</t>
  </si>
  <si>
    <t>SHRAVANI</t>
  </si>
  <si>
    <t>SHRIVATSA THANTHRY</t>
  </si>
  <si>
    <t>SHRUTHI C</t>
  </si>
  <si>
    <t>SINDHU M M</t>
  </si>
  <si>
    <t xml:space="preserve">SPANDANA </t>
  </si>
  <si>
    <t>SUNIL SUBRAMANI K B</t>
  </si>
  <si>
    <t>THANGAMMA M B</t>
  </si>
  <si>
    <t>UMASHANKAR S KOTUR</t>
  </si>
  <si>
    <t>VAGHELA SAHDEVSINH JESALSINH</t>
  </si>
  <si>
    <t>VARUN A SHIVANNANAVAR</t>
  </si>
  <si>
    <t>ATTENDANCE REPORT 1ST Year Jn  OF JAN -2024</t>
  </si>
  <si>
    <t xml:space="preserve">THEORY                                             TOTAL NO OF CLASS CONDUCTED -17 </t>
  </si>
  <si>
    <t>THEORY                                             TOTAL NO OF CLASS CONDUCTED-25</t>
  </si>
  <si>
    <t xml:space="preserve">THEORY                                             TOTAL NO OF CLASS CONDUCTED-7 </t>
  </si>
  <si>
    <t xml:space="preserve">THEORY                                             TOTAL NO OF CLASS CONDUCTED-14 </t>
  </si>
  <si>
    <t>ATTENDANCE REPORT 1ST Year Jn  OF FEB -2024</t>
  </si>
  <si>
    <t xml:space="preserve">THEORY                                             TOTAL NO OF CLASS CONDUCTED -20 </t>
  </si>
  <si>
    <t xml:space="preserve">THEORY                                             TOTAL NO OF CLASS CONDUCTED-30 </t>
  </si>
  <si>
    <t xml:space="preserve">THEORY                                             TOTAL NO OF CLASS CONDUCTED=13 </t>
  </si>
  <si>
    <t>THEORY                                             TOTAL NO OF CLASS CONDUCTED-22</t>
  </si>
  <si>
    <t>THEORY                                             TOTAL NO OF CLASS CONDUCTED -31</t>
  </si>
  <si>
    <t>ATTENDANCE REPORT 1ST Year Jn  OF MAR -2024</t>
  </si>
  <si>
    <t xml:space="preserve">THEORY                                             TOTAL NO OF CLASS CONDUCTED -14 </t>
  </si>
  <si>
    <t xml:space="preserve">THEORY                                             TOTAL NO OF CLASS CONDUCTED-22 </t>
  </si>
  <si>
    <t xml:space="preserve">THEORY                                             TOTAL NO OF CLASS CONDUCTED=22 </t>
  </si>
  <si>
    <t>THEORY                                             TOTAL NO OF CLASS CONDUCTED -17</t>
  </si>
  <si>
    <t>ATTENDANCE REPORT 1ST Year Jn  OF APR -2024</t>
  </si>
  <si>
    <t>PADARTHA VIJNANA</t>
  </si>
  <si>
    <t xml:space="preserve">THEORY                                             TOTAL NO OF CLASS CONDUCTED-17 </t>
  </si>
  <si>
    <t>THEORY                                             TOTAL NO OF CLASS CONDUCTED =5</t>
  </si>
  <si>
    <t>THEORY                                             TOTAL NO OF CLASS CONDUCTED-15</t>
  </si>
  <si>
    <t>THEORY                                             TOTAL NO OF CLASS CONDUCTED -36</t>
  </si>
  <si>
    <t>SHARADA AYURVEDA MEDICAL COLLEGE &amp; HOSPITAL</t>
  </si>
  <si>
    <t>1ST Year ATTENDANCE REPORT OF DEC 2023 TO APR -2024</t>
  </si>
  <si>
    <t>DEC</t>
  </si>
  <si>
    <t>JAN</t>
  </si>
  <si>
    <t>FEB</t>
  </si>
  <si>
    <t>MAR</t>
  </si>
  <si>
    <t>APR</t>
  </si>
  <si>
    <t xml:space="preserve">PADARTHA VIJNANA </t>
  </si>
  <si>
    <t xml:space="preserve">SAMHITHA ADHYANA </t>
  </si>
  <si>
    <t>THEORY                                             TOTAL NO OF CLASS CONDUCTED - 90</t>
  </si>
  <si>
    <t>THEORY                                             TOTAL NO OF CLASS CONDUCTED- 110</t>
  </si>
  <si>
    <t xml:space="preserve">THEORY                                             TOTAL NO OF CLASS CONDUCTED=65 </t>
  </si>
  <si>
    <t>THEORY                                             TOTAL NO OF CLASS CONDUCTED-86</t>
  </si>
  <si>
    <t>THEORY                                             TOTAL NO OF CLASS CONDUCTED -126</t>
  </si>
  <si>
    <t>%</t>
  </si>
  <si>
    <t>1ST Year ATTENDANCE REPORT OF DEC 2023 TO JUNE -2024</t>
  </si>
  <si>
    <t xml:space="preserve">SAMHITHA ADHYAYAN </t>
  </si>
  <si>
    <t>THEORY                                             TOTAL NO OF CLASS CONDUCTED - 115</t>
  </si>
  <si>
    <t>THEORY                                             TOTAL NO OF CLASS CONDUCTED- 145</t>
  </si>
  <si>
    <t>THEORY                                             TOTAL NO OF CLASS CONDUCTED=76</t>
  </si>
  <si>
    <t>THEORY                                             TOTAL NO OF CLASS CONDUCTED-122</t>
  </si>
  <si>
    <t>THEORY                                             TOTAL NO OF CLASS CONDUCTED -165</t>
  </si>
  <si>
    <t>1ST Year ATTENDANCE REPORT OF JULY -2024</t>
  </si>
  <si>
    <t>THEORY                                             TOTAL NO OF CLASS CONDUCTED - 16</t>
  </si>
  <si>
    <t>THEORY                                             TOTAL NO OF CLASS CONDUCTED- 35</t>
  </si>
  <si>
    <t>PRACTICAL                                             TOTAL NO OF CLASS CONDUCTED - 4</t>
  </si>
  <si>
    <t>THEORY                                             TOTAL NO OF CLASS CONDUCTED=12</t>
  </si>
  <si>
    <t>THEORY                                             TOTAL NO OF CLASS CONDUCTED- 29</t>
  </si>
  <si>
    <t>1ST Year ATTENDANCE REPORT OF AUG -2024</t>
  </si>
  <si>
    <t>THEORY                                             TOTAL NO OF CLASS CONDUCTED - 14</t>
  </si>
  <si>
    <t>THEORY                                             TOTAL NO OF CLASS CONDUCTED- 24</t>
  </si>
  <si>
    <t>PRACTICAL                                             TOTAL NO OF CLASS CONDUCTED - 3</t>
  </si>
  <si>
    <t>THEORY                                             TOTAL NO OF CLASS CONDUCTED= 25</t>
  </si>
  <si>
    <t>THEORY                                             TOTAL NO OF CLASS CONDUCTED- 32</t>
  </si>
  <si>
    <t>THEORY                                             TOTAL NO OF CLASS CONDUCTED - 15</t>
  </si>
  <si>
    <t>1ST Year ATTENDANCE REPORT OF DEC 2023 TO AUG -2024</t>
  </si>
  <si>
    <t>THEORY                                             TOTAL NO OF CLASS CONDUCTED - 145</t>
  </si>
  <si>
    <t>THEORY                                             TOTAL NO OF CLASS CONDUCTED- 204</t>
  </si>
  <si>
    <t>PRACTICAL                                             TOTAL NO OF CLASS CONDUCTED -7</t>
  </si>
  <si>
    <t>THEORY                                             TOTAL NO OF CLASS CONDUCTED-113</t>
  </si>
  <si>
    <t>THEORY                                             TOTAL NO OF CLASS CONDUCTED-183</t>
  </si>
  <si>
    <t>THEORY                                             TOTAL NO OF CLASS CONDUCTED -216</t>
  </si>
  <si>
    <t>1ST Year ATTENDANCE REPORT OF SEP -2024</t>
  </si>
  <si>
    <t>THEORY                                             TOTAL NO OF CLASS CONDUCTED - 22</t>
  </si>
  <si>
    <t>THEORY                                             TOTAL NO OF CLASS CONDUCTED-20</t>
  </si>
  <si>
    <t>THEORY                                             TOTAL NO OF CLASS CONDUCTED=10</t>
  </si>
  <si>
    <t>PRACTICAL                                             TOTAL NO OF CLASS CONDUCTED -8</t>
  </si>
  <si>
    <t>THEORY                                             TOTAL NO OF CLASS CONDUCTED - 27</t>
  </si>
  <si>
    <t>1ST Year ATTENDANCE REPORT OF OCT -2024</t>
  </si>
  <si>
    <t>THEORY                                             TOTAL NO OF CLASS CONDUCTED - 11</t>
  </si>
  <si>
    <t>PRACTICAL                                             TOTAL NO OF CLASS CONDUCTED - 2</t>
  </si>
  <si>
    <t>THEORY                                             TOTAL NO OF CLASS CONDUCTED= 15</t>
  </si>
  <si>
    <t>THEORY                                             TOTAL NO OF CLASS CONDUCTED- 13</t>
  </si>
  <si>
    <t>1ST Year ATTENDANCE REPORT OF NOV -2024</t>
  </si>
  <si>
    <t>THEORY                                             TOTAL NO OF CLASS CONDUCTED- 20</t>
  </si>
  <si>
    <t>THEORY                                             TOTAL NO OF CLASS CONDUCTED= 17</t>
  </si>
  <si>
    <t>PRACTICAL                                             TOTAL NO OF CLASS CONDUCTED -6</t>
  </si>
  <si>
    <t>THEORY                                             TOTAL NO OF CLASS CONDUCTED - 23</t>
  </si>
  <si>
    <t>1st Year ATTENDANCE REPORT OF DEC 2023 TO NOV 2024</t>
  </si>
  <si>
    <t>THEORY                                             TOTAL NO OF CLASS CONDUCTED - 189</t>
  </si>
  <si>
    <t>THEORY                                             TOTAL NO OF CLASS CONDUCTED- 268</t>
  </si>
  <si>
    <t>PRACTICAL                                             TOTAL NO OF CLASS CONDUCTED -14</t>
  </si>
  <si>
    <t>THEORY                                             TOTAL NO OF CLASS CONDUCTED-155</t>
  </si>
  <si>
    <t>THEORY                                             TOTAL NO OF CLASS CONDUCTED-240</t>
  </si>
  <si>
    <t>PRACTICAL                                             TOTAL NO OF CLASS CONDUCTED -16</t>
  </si>
  <si>
    <t>THEORY                                             TOTAL NO OF CLASS CONDUCTED -277</t>
  </si>
  <si>
    <t>1ST Year ATTENDANCE REPORT OF DEC -2024</t>
  </si>
  <si>
    <t>THEORY                                             TOTAL NO OF CLASS CONDUCTED- 19</t>
  </si>
  <si>
    <t>THEORY                                             TOTAL NO OF CLASS CONDUCTED- 22</t>
  </si>
  <si>
    <t>PRACTICAL                                             TOTAL NO OF CLASS CONDUCTED -4</t>
  </si>
  <si>
    <t>1st Year ATTENDANCE REPORT OF DEC 2023 TO DEC 2024</t>
  </si>
  <si>
    <t>THEORY                                             TOTAL NO OF CLASS CONDUCTED - 211</t>
  </si>
  <si>
    <t>THEORY                                             TOTAL NO OF CLASS CONDUCTED- 287</t>
  </si>
  <si>
    <t>THEORY                                             TOTAL NO OF CLASS CONDUCTED-172</t>
  </si>
  <si>
    <t>THEORY                                             TOTAL NO OF CLASS CONDUCTED-262</t>
  </si>
  <si>
    <t>PRACTICAL                                             TOTAL NO OF CLASS CONDUCTED -20</t>
  </si>
  <si>
    <t>THEORY                                             TOTAL NO OF CLASS CONDUCTED -304</t>
  </si>
  <si>
    <t>1ST Year ATTENDANCE REPORT OF JAN -2025</t>
  </si>
  <si>
    <t>THEORY                                             TOTAL NO OF CLASS CONDUCTED - 2</t>
  </si>
  <si>
    <t>THEORY                                             TOTAL NO OF CLASS CONDUCTED= 8</t>
  </si>
  <si>
    <t>THEORY                                             TOTAL NO OF CLASS CONDUCTED- 10</t>
  </si>
  <si>
    <t>THEORY                                             TOTAL NO OF CLASS CONDUCTED - 10</t>
  </si>
  <si>
    <t>1st Year ATTENDANCE REPORT OF DEC 2023 TO JAN 2025</t>
  </si>
  <si>
    <t>THEORY                                             TOTAL NO OF CLASS CONDUCTED - 213</t>
  </si>
  <si>
    <t>THEORY                                             TOTAL NO OF CLASS CONDUCTED- 300</t>
  </si>
  <si>
    <t>THEORY                                             TOTAL NO OF CLASS CONDUCTED-180</t>
  </si>
  <si>
    <t>THEORY                                             TOTAL NO OF CLASS CONDUCTED-272</t>
  </si>
  <si>
    <t>PRACTICAL                                             TOTAL NO OF CLASS CONDUCTED -42</t>
  </si>
  <si>
    <t>THEORY                                             TOTAL NO OF CLASS CONDUCTED -314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</si>
</sst>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12"/>
      <color rgb="FF000000"/>
      <name val="Bookman Old Style"/>
      <charset val="134"/>
    </font>
    <font>
      <sz val="11"/>
      <color rgb="FF000000"/>
      <name val="Bookman Old Style"/>
      <charset val="134"/>
    </font>
    <font>
      <sz val="14"/>
      <color theme="1"/>
      <name val="Times New Roman"/>
      <charset val="134"/>
    </font>
    <font>
      <sz val="10"/>
      <color rgb="FF000000"/>
      <name val="Bookman Old Style"/>
      <charset val="134"/>
    </font>
    <font>
      <b/>
      <sz val="16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2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7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/>
    <xf numFmtId="0" fontId="0" fillId="2" borderId="1" xfId="0" applyNumberFormat="1" applyFill="1" applyBorder="1"/>
    <xf numFmtId="0" fontId="0" fillId="2" borderId="1" xfId="0" applyFill="1" applyBorder="1"/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vertical="top" wrapText="1"/>
    </xf>
    <xf numFmtId="0" fontId="13" fillId="3" borderId="4" xfId="0" applyFont="1" applyFill="1" applyBorder="1" applyAlignment="1">
      <alignment wrapText="1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vertical="top" wrapText="1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3" borderId="1" xfId="0" applyFont="1" applyFill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wrapText="1"/>
    </xf>
    <xf numFmtId="0" fontId="0" fillId="0" borderId="11" xfId="0" applyBorder="1"/>
    <xf numFmtId="0" fontId="12" fillId="0" borderId="11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3" fillId="0" borderId="16" xfId="0" applyFont="1" applyBorder="1" applyAlignment="1">
      <alignment vertical="top" wrapText="1"/>
    </xf>
    <xf numFmtId="0" fontId="13" fillId="3" borderId="16" xfId="0" applyFont="1" applyFill="1" applyBorder="1" applyAlignment="1">
      <alignment wrapText="1"/>
    </xf>
    <xf numFmtId="0" fontId="13" fillId="0" borderId="17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8" xfId="0" applyFont="1" applyBorder="1" applyAlignment="1">
      <alignment wrapText="1"/>
    </xf>
    <xf numFmtId="0" fontId="0" fillId="0" borderId="17" xfId="0" applyBorder="1"/>
    <xf numFmtId="0" fontId="0" fillId="0" borderId="15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A5" sqref="A5:B48"/>
    </sheetView>
  </sheetViews>
  <sheetFormatPr defaultColWidth="9" defaultRowHeight="15" outlineLevelCol="6"/>
  <cols>
    <col min="1" max="1" width="4.71428571428571" customWidth="1"/>
    <col min="2" max="2" width="32.1428571428571" customWidth="1"/>
    <col min="3" max="3" width="13.7142857142857" customWidth="1"/>
    <col min="4" max="4" width="11.7142857142857" customWidth="1"/>
    <col min="5" max="5" width="15.7142857142857" customWidth="1"/>
    <col min="6" max="6" width="13" customWidth="1"/>
    <col min="7" max="7" width="14.8571428571429" customWidth="1"/>
  </cols>
  <sheetData>
    <row r="1" spans="1:7">
      <c r="A1" s="113" t="s">
        <v>0</v>
      </c>
      <c r="B1" s="113"/>
      <c r="C1" s="113"/>
      <c r="D1" s="113"/>
      <c r="E1" s="113"/>
      <c r="F1" s="113"/>
      <c r="G1" s="113"/>
    </row>
    <row r="2" ht="56.25" customHeight="1" spans="1:7">
      <c r="A2" s="100" t="s">
        <v>1</v>
      </c>
      <c r="B2" s="101" t="s">
        <v>2</v>
      </c>
      <c r="C2" s="76" t="s">
        <v>3</v>
      </c>
      <c r="D2" s="11" t="s">
        <v>4</v>
      </c>
      <c r="E2" s="66" t="s">
        <v>5</v>
      </c>
      <c r="F2" s="77" t="s">
        <v>6</v>
      </c>
      <c r="G2" s="11" t="s">
        <v>7</v>
      </c>
    </row>
    <row r="3" ht="69.75" customHeight="1" spans="1:7">
      <c r="A3" s="102"/>
      <c r="B3" s="103"/>
      <c r="C3" s="66" t="s">
        <v>8</v>
      </c>
      <c r="D3" s="66" t="s">
        <v>9</v>
      </c>
      <c r="E3" s="114" t="s">
        <v>10</v>
      </c>
      <c r="F3" s="66" t="s">
        <v>11</v>
      </c>
      <c r="G3" s="11" t="s">
        <v>12</v>
      </c>
    </row>
    <row r="4" ht="39.75" customHeight="1" spans="1:7">
      <c r="A4" s="104"/>
      <c r="B4" s="105"/>
      <c r="C4" s="66" t="s">
        <v>13</v>
      </c>
      <c r="D4" s="66" t="s">
        <v>13</v>
      </c>
      <c r="E4" s="66" t="s">
        <v>13</v>
      </c>
      <c r="F4" s="66" t="s">
        <v>13</v>
      </c>
      <c r="G4" s="66" t="s">
        <v>13</v>
      </c>
    </row>
    <row r="5" ht="18.75" customHeight="1" spans="1:7">
      <c r="A5" s="106">
        <v>1</v>
      </c>
      <c r="B5" s="107" t="s">
        <v>14</v>
      </c>
      <c r="C5">
        <v>13</v>
      </c>
      <c r="D5">
        <v>15</v>
      </c>
      <c r="E5">
        <v>17</v>
      </c>
      <c r="F5">
        <v>11</v>
      </c>
      <c r="G5">
        <v>13</v>
      </c>
    </row>
    <row r="6" ht="18.75" customHeight="1" spans="1:7">
      <c r="A6" s="108">
        <v>2</v>
      </c>
      <c r="B6" s="109" t="s">
        <v>15</v>
      </c>
      <c r="C6">
        <v>13</v>
      </c>
      <c r="D6">
        <v>16</v>
      </c>
      <c r="E6">
        <v>18</v>
      </c>
      <c r="F6">
        <v>13</v>
      </c>
      <c r="G6">
        <v>13</v>
      </c>
    </row>
    <row r="7" ht="18.75" customHeight="1" spans="1:7">
      <c r="A7" s="108">
        <v>3</v>
      </c>
      <c r="B7" s="109" t="s">
        <v>16</v>
      </c>
      <c r="C7">
        <v>13</v>
      </c>
      <c r="D7">
        <v>16</v>
      </c>
      <c r="E7">
        <v>18</v>
      </c>
      <c r="F7">
        <v>13</v>
      </c>
      <c r="G7">
        <v>13</v>
      </c>
    </row>
    <row r="8" ht="18.75" customHeight="1" spans="1:7">
      <c r="A8" s="108">
        <v>4</v>
      </c>
      <c r="B8" s="109" t="s">
        <v>17</v>
      </c>
      <c r="C8">
        <v>13</v>
      </c>
      <c r="D8">
        <v>16</v>
      </c>
      <c r="E8">
        <v>18</v>
      </c>
      <c r="F8">
        <v>13</v>
      </c>
      <c r="G8">
        <v>13</v>
      </c>
    </row>
    <row r="9" ht="15.75" customHeight="1" spans="1:7">
      <c r="A9" s="108">
        <v>5</v>
      </c>
      <c r="B9" s="109" t="s">
        <v>18</v>
      </c>
      <c r="C9">
        <v>13</v>
      </c>
      <c r="D9">
        <v>16</v>
      </c>
      <c r="E9">
        <v>18</v>
      </c>
      <c r="F9">
        <v>13</v>
      </c>
      <c r="G9">
        <v>13</v>
      </c>
    </row>
    <row r="10" ht="18" customHeight="1" spans="1:7">
      <c r="A10" s="108">
        <v>6</v>
      </c>
      <c r="B10" s="109" t="s">
        <v>19</v>
      </c>
      <c r="C10">
        <v>12</v>
      </c>
      <c r="D10">
        <v>14</v>
      </c>
      <c r="E10">
        <v>17</v>
      </c>
      <c r="F10">
        <v>13</v>
      </c>
      <c r="G10">
        <v>13</v>
      </c>
    </row>
    <row r="11" ht="15.75" customHeight="1" spans="1:7">
      <c r="A11" s="108">
        <v>7</v>
      </c>
      <c r="B11" s="109" t="s">
        <v>20</v>
      </c>
      <c r="C11">
        <v>13</v>
      </c>
      <c r="D11">
        <v>16</v>
      </c>
      <c r="E11">
        <v>16</v>
      </c>
      <c r="F11">
        <v>13</v>
      </c>
      <c r="G11">
        <v>13</v>
      </c>
    </row>
    <row r="12" ht="16.5" customHeight="1" spans="1:7">
      <c r="A12" s="108">
        <v>8</v>
      </c>
      <c r="B12" s="109" t="s">
        <v>21</v>
      </c>
      <c r="C12">
        <v>13</v>
      </c>
      <c r="D12">
        <v>16</v>
      </c>
      <c r="E12">
        <v>16</v>
      </c>
      <c r="F12">
        <v>11</v>
      </c>
      <c r="G12">
        <v>13</v>
      </c>
    </row>
    <row r="13" ht="18.75" customHeight="1" spans="1:7">
      <c r="A13" s="108">
        <v>9</v>
      </c>
      <c r="B13" s="109" t="s">
        <v>22</v>
      </c>
      <c r="C13">
        <v>13</v>
      </c>
      <c r="D13">
        <v>16</v>
      </c>
      <c r="E13">
        <v>18</v>
      </c>
      <c r="F13">
        <v>13</v>
      </c>
      <c r="G13">
        <v>13</v>
      </c>
    </row>
    <row r="14" ht="18.75" customHeight="1" spans="1:7">
      <c r="A14" s="108">
        <v>10</v>
      </c>
      <c r="B14" s="109" t="s">
        <v>23</v>
      </c>
      <c r="C14">
        <v>12</v>
      </c>
      <c r="D14">
        <v>15</v>
      </c>
      <c r="E14">
        <v>17</v>
      </c>
      <c r="F14">
        <v>11</v>
      </c>
      <c r="G14">
        <v>13</v>
      </c>
    </row>
    <row r="15" ht="17.25" customHeight="1" spans="1:7">
      <c r="A15" s="108">
        <v>11</v>
      </c>
      <c r="B15" s="109" t="s">
        <v>24</v>
      </c>
      <c r="C15">
        <v>13</v>
      </c>
      <c r="D15">
        <v>14</v>
      </c>
      <c r="E15">
        <v>15</v>
      </c>
      <c r="F15">
        <v>13</v>
      </c>
      <c r="G15">
        <v>12</v>
      </c>
    </row>
    <row r="16" ht="18.75" customHeight="1" spans="1:7">
      <c r="A16" s="108">
        <v>12</v>
      </c>
      <c r="B16" s="109" t="s">
        <v>25</v>
      </c>
      <c r="C16">
        <v>13</v>
      </c>
      <c r="D16">
        <v>16</v>
      </c>
      <c r="E16">
        <v>18</v>
      </c>
      <c r="F16">
        <v>13</v>
      </c>
      <c r="G16">
        <v>13</v>
      </c>
    </row>
    <row r="17" ht="18.75" customHeight="1" spans="1:7">
      <c r="A17" s="108">
        <v>13</v>
      </c>
      <c r="B17" s="109" t="s">
        <v>26</v>
      </c>
      <c r="C17">
        <v>13</v>
      </c>
      <c r="D17">
        <v>16</v>
      </c>
      <c r="E17">
        <v>18</v>
      </c>
      <c r="F17">
        <v>13</v>
      </c>
      <c r="G17">
        <v>13</v>
      </c>
    </row>
    <row r="18" ht="18.75" customHeight="1" spans="1:7">
      <c r="A18" s="108">
        <v>14</v>
      </c>
      <c r="B18" s="109" t="s">
        <v>27</v>
      </c>
      <c r="C18">
        <v>13</v>
      </c>
      <c r="D18">
        <v>16</v>
      </c>
      <c r="E18">
        <v>18</v>
      </c>
      <c r="F18">
        <v>13</v>
      </c>
      <c r="G18">
        <v>13</v>
      </c>
    </row>
    <row r="19" ht="18.75" customHeight="1" spans="1:7">
      <c r="A19" s="108">
        <v>15</v>
      </c>
      <c r="B19" s="109" t="s">
        <v>28</v>
      </c>
      <c r="C19">
        <v>12</v>
      </c>
      <c r="D19">
        <v>15</v>
      </c>
      <c r="E19">
        <v>17</v>
      </c>
      <c r="F19">
        <v>13</v>
      </c>
      <c r="G19">
        <v>11</v>
      </c>
    </row>
    <row r="20" customHeight="1" spans="1:7">
      <c r="A20" s="108">
        <v>16</v>
      </c>
      <c r="B20" s="109" t="s">
        <v>29</v>
      </c>
      <c r="C20">
        <v>12</v>
      </c>
      <c r="D20">
        <v>15</v>
      </c>
      <c r="E20">
        <v>17</v>
      </c>
      <c r="F20">
        <v>11</v>
      </c>
      <c r="G20">
        <v>12</v>
      </c>
    </row>
    <row r="21" ht="18.75" customHeight="1" spans="1:7">
      <c r="A21" s="108">
        <v>17</v>
      </c>
      <c r="B21" s="110" t="s">
        <v>30</v>
      </c>
      <c r="C21">
        <v>12</v>
      </c>
      <c r="D21">
        <v>16</v>
      </c>
      <c r="E21">
        <v>17</v>
      </c>
      <c r="F21">
        <v>12</v>
      </c>
      <c r="G21">
        <v>13</v>
      </c>
    </row>
    <row r="22" ht="18.75" customHeight="1" spans="1:7">
      <c r="A22" s="108">
        <v>18</v>
      </c>
      <c r="B22" s="109" t="s">
        <v>31</v>
      </c>
      <c r="C22">
        <v>12</v>
      </c>
      <c r="D22">
        <v>15</v>
      </c>
      <c r="E22">
        <v>17</v>
      </c>
      <c r="F22">
        <v>12</v>
      </c>
      <c r="G22">
        <v>13</v>
      </c>
    </row>
    <row r="23" ht="18.75" customHeight="1" spans="1:7">
      <c r="A23" s="108">
        <v>19</v>
      </c>
      <c r="B23" s="109" t="s">
        <v>32</v>
      </c>
      <c r="C23">
        <v>13</v>
      </c>
      <c r="D23">
        <v>16</v>
      </c>
      <c r="E23">
        <v>18</v>
      </c>
      <c r="F23">
        <v>13</v>
      </c>
      <c r="G23">
        <v>13</v>
      </c>
    </row>
    <row r="24" ht="18.75" customHeight="1" spans="1:7">
      <c r="A24" s="108">
        <v>20</v>
      </c>
      <c r="B24" s="109" t="s">
        <v>33</v>
      </c>
      <c r="C24">
        <v>13</v>
      </c>
      <c r="D24">
        <v>16</v>
      </c>
      <c r="E24">
        <v>17</v>
      </c>
      <c r="F24">
        <v>13</v>
      </c>
      <c r="G24">
        <v>13</v>
      </c>
    </row>
    <row r="25" ht="18.75" customHeight="1" spans="1:7">
      <c r="A25" s="108">
        <v>21</v>
      </c>
      <c r="B25" s="109" t="s">
        <v>34</v>
      </c>
      <c r="C25">
        <v>13</v>
      </c>
      <c r="D25">
        <v>15</v>
      </c>
      <c r="E25">
        <v>17</v>
      </c>
      <c r="F25">
        <v>11</v>
      </c>
      <c r="G25">
        <v>13</v>
      </c>
    </row>
    <row r="26" ht="18.75" customHeight="1" spans="1:7">
      <c r="A26" s="108">
        <v>22</v>
      </c>
      <c r="B26" s="109" t="s">
        <v>35</v>
      </c>
      <c r="C26">
        <v>13</v>
      </c>
      <c r="D26">
        <v>16</v>
      </c>
      <c r="E26">
        <v>18</v>
      </c>
      <c r="F26">
        <v>13</v>
      </c>
      <c r="G26">
        <v>13</v>
      </c>
    </row>
    <row r="27" ht="18.75" customHeight="1" spans="1:7">
      <c r="A27" s="108">
        <v>23</v>
      </c>
      <c r="B27" s="109" t="s">
        <v>36</v>
      </c>
      <c r="C27">
        <v>13</v>
      </c>
      <c r="D27">
        <v>16</v>
      </c>
      <c r="E27">
        <v>18</v>
      </c>
      <c r="F27">
        <v>13</v>
      </c>
      <c r="G27">
        <v>13</v>
      </c>
    </row>
    <row r="28" ht="18.75" customHeight="1" spans="1:7">
      <c r="A28" s="108">
        <v>24</v>
      </c>
      <c r="B28" s="109" t="s">
        <v>37</v>
      </c>
      <c r="C28">
        <v>13</v>
      </c>
      <c r="D28">
        <v>15</v>
      </c>
      <c r="E28">
        <v>18</v>
      </c>
      <c r="F28">
        <v>11</v>
      </c>
      <c r="G28">
        <v>13</v>
      </c>
    </row>
    <row r="29" ht="20.25" customHeight="1" spans="1:7">
      <c r="A29" s="108">
        <v>25</v>
      </c>
      <c r="B29" s="109" t="s">
        <v>38</v>
      </c>
      <c r="C29">
        <v>13</v>
      </c>
      <c r="D29">
        <v>16</v>
      </c>
      <c r="E29">
        <v>18</v>
      </c>
      <c r="F29">
        <v>13</v>
      </c>
      <c r="G29">
        <v>13</v>
      </c>
    </row>
    <row r="30" ht="46.5" customHeight="1" spans="1:7">
      <c r="A30" s="108">
        <v>26</v>
      </c>
      <c r="B30" s="109" t="s">
        <v>39</v>
      </c>
      <c r="C30">
        <v>12</v>
      </c>
      <c r="D30">
        <v>15</v>
      </c>
      <c r="E30">
        <v>18</v>
      </c>
      <c r="F30">
        <v>13</v>
      </c>
      <c r="G30">
        <v>12</v>
      </c>
    </row>
    <row r="31" ht="18.75" customHeight="1" spans="1:7">
      <c r="A31" s="108">
        <v>27</v>
      </c>
      <c r="B31" s="110" t="s">
        <v>40</v>
      </c>
      <c r="C31">
        <v>10</v>
      </c>
      <c r="D31">
        <v>14</v>
      </c>
      <c r="E31">
        <v>15</v>
      </c>
      <c r="F31">
        <v>9</v>
      </c>
      <c r="G31">
        <v>12</v>
      </c>
    </row>
    <row r="32" ht="18.75" customHeight="1" spans="1:7">
      <c r="A32" s="108">
        <v>28</v>
      </c>
      <c r="B32" s="111" t="s">
        <v>41</v>
      </c>
      <c r="C32">
        <v>11</v>
      </c>
      <c r="D32">
        <v>15</v>
      </c>
      <c r="E32">
        <v>16</v>
      </c>
      <c r="F32">
        <v>11</v>
      </c>
      <c r="G32">
        <v>12</v>
      </c>
    </row>
    <row r="33" ht="18.75" customHeight="1" spans="1:7">
      <c r="A33" s="108">
        <v>29</v>
      </c>
      <c r="B33" s="109" t="s">
        <v>42</v>
      </c>
      <c r="C33">
        <v>13</v>
      </c>
      <c r="D33">
        <v>16</v>
      </c>
      <c r="E33">
        <v>18</v>
      </c>
      <c r="F33">
        <v>13</v>
      </c>
      <c r="G33">
        <v>13</v>
      </c>
    </row>
    <row r="34" ht="30.75" customHeight="1" spans="1:7">
      <c r="A34" s="108">
        <v>30</v>
      </c>
      <c r="B34" s="109" t="s">
        <v>43</v>
      </c>
      <c r="C34">
        <v>13</v>
      </c>
      <c r="D34">
        <v>16</v>
      </c>
      <c r="E34">
        <v>18</v>
      </c>
      <c r="F34">
        <v>13</v>
      </c>
      <c r="G34">
        <v>13</v>
      </c>
    </row>
    <row r="35" ht="30.75" customHeight="1" spans="1:7">
      <c r="A35" s="108">
        <v>31</v>
      </c>
      <c r="B35" s="109" t="s">
        <v>44</v>
      </c>
      <c r="C35">
        <v>13</v>
      </c>
      <c r="D35">
        <v>16</v>
      </c>
      <c r="E35">
        <v>18</v>
      </c>
      <c r="F35">
        <v>13</v>
      </c>
      <c r="G35">
        <v>12</v>
      </c>
    </row>
    <row r="36" ht="18.75" customHeight="1" spans="1:7">
      <c r="A36" s="108">
        <v>32</v>
      </c>
      <c r="B36" s="109" t="s">
        <v>45</v>
      </c>
      <c r="C36">
        <v>12</v>
      </c>
      <c r="D36">
        <v>14</v>
      </c>
      <c r="E36">
        <v>17</v>
      </c>
      <c r="F36">
        <v>13</v>
      </c>
      <c r="G36">
        <v>11</v>
      </c>
    </row>
    <row r="37" ht="21" customHeight="1" spans="1:7">
      <c r="A37" s="108">
        <v>33</v>
      </c>
      <c r="B37" s="109" t="s">
        <v>46</v>
      </c>
      <c r="C37">
        <v>12</v>
      </c>
      <c r="D37">
        <v>15</v>
      </c>
      <c r="E37">
        <v>17</v>
      </c>
      <c r="F37">
        <v>10</v>
      </c>
      <c r="G37">
        <v>13</v>
      </c>
    </row>
    <row r="38" ht="31.5" customHeight="1" spans="1:7">
      <c r="A38" s="108">
        <v>34</v>
      </c>
      <c r="B38" s="109" t="s">
        <v>47</v>
      </c>
      <c r="C38">
        <v>13</v>
      </c>
      <c r="D38">
        <v>16</v>
      </c>
      <c r="E38">
        <v>18</v>
      </c>
      <c r="F38">
        <v>13</v>
      </c>
      <c r="G38">
        <v>13</v>
      </c>
    </row>
    <row r="39" ht="18.75" customHeight="1" spans="1:7">
      <c r="A39" s="108">
        <v>35</v>
      </c>
      <c r="B39" s="109" t="s">
        <v>48</v>
      </c>
      <c r="C39">
        <v>12</v>
      </c>
      <c r="D39">
        <v>15</v>
      </c>
      <c r="E39">
        <v>17</v>
      </c>
      <c r="F39">
        <v>13</v>
      </c>
      <c r="G39">
        <v>12</v>
      </c>
    </row>
    <row r="40" ht="16.5" customHeight="1" spans="1:7">
      <c r="A40" s="108">
        <v>36</v>
      </c>
      <c r="B40" s="109" t="s">
        <v>49</v>
      </c>
      <c r="C40">
        <v>13</v>
      </c>
      <c r="D40">
        <v>16</v>
      </c>
      <c r="E40">
        <v>18</v>
      </c>
      <c r="F40">
        <v>13</v>
      </c>
      <c r="G40">
        <v>13</v>
      </c>
    </row>
    <row r="41" customHeight="1" spans="1:7">
      <c r="A41" s="112">
        <v>37</v>
      </c>
      <c r="B41" s="109" t="s">
        <v>50</v>
      </c>
      <c r="C41">
        <v>13</v>
      </c>
      <c r="D41">
        <v>16</v>
      </c>
      <c r="E41">
        <v>18</v>
      </c>
      <c r="F41">
        <v>13</v>
      </c>
      <c r="G41">
        <v>13</v>
      </c>
    </row>
    <row r="42" ht="16.5" customHeight="1" spans="1:7">
      <c r="A42" s="108">
        <v>38</v>
      </c>
      <c r="B42" s="109" t="s">
        <v>51</v>
      </c>
      <c r="C42">
        <v>12</v>
      </c>
      <c r="D42">
        <v>15</v>
      </c>
      <c r="E42">
        <v>17</v>
      </c>
      <c r="F42">
        <v>11</v>
      </c>
      <c r="G42">
        <v>12</v>
      </c>
    </row>
    <row r="43" ht="18" customHeight="1" spans="1:7">
      <c r="A43" s="108">
        <v>39</v>
      </c>
      <c r="B43" s="109" t="s">
        <v>52</v>
      </c>
      <c r="C43">
        <v>13</v>
      </c>
      <c r="D43">
        <v>16</v>
      </c>
      <c r="E43">
        <v>18</v>
      </c>
      <c r="F43">
        <v>13</v>
      </c>
      <c r="G43">
        <v>13</v>
      </c>
    </row>
    <row r="44" ht="18" customHeight="1" spans="1:7">
      <c r="A44" s="108">
        <v>40</v>
      </c>
      <c r="B44" s="109" t="s">
        <v>53</v>
      </c>
      <c r="C44">
        <v>10</v>
      </c>
      <c r="D44">
        <v>13</v>
      </c>
      <c r="E44">
        <v>15</v>
      </c>
      <c r="F44">
        <v>8</v>
      </c>
      <c r="G44">
        <v>11</v>
      </c>
    </row>
    <row r="45" ht="18.75" customHeight="1" spans="1:7">
      <c r="A45" s="108">
        <v>41</v>
      </c>
      <c r="B45" s="109" t="s">
        <v>54</v>
      </c>
      <c r="C45">
        <v>12</v>
      </c>
      <c r="D45">
        <v>15</v>
      </c>
      <c r="E45">
        <v>17</v>
      </c>
      <c r="F45">
        <v>11</v>
      </c>
      <c r="G45">
        <v>12</v>
      </c>
    </row>
    <row r="46" ht="18" customHeight="1" spans="1:7">
      <c r="A46" s="108">
        <v>42</v>
      </c>
      <c r="B46" s="109" t="s">
        <v>55</v>
      </c>
      <c r="C46">
        <v>13</v>
      </c>
      <c r="D46">
        <v>16</v>
      </c>
      <c r="E46">
        <v>18</v>
      </c>
      <c r="F46">
        <v>13</v>
      </c>
      <c r="G46">
        <v>13</v>
      </c>
    </row>
    <row r="47" ht="32.25" customHeight="1" spans="1:7">
      <c r="A47" s="108">
        <v>43</v>
      </c>
      <c r="B47" s="109" t="s">
        <v>56</v>
      </c>
      <c r="C47">
        <v>13</v>
      </c>
      <c r="D47">
        <v>15</v>
      </c>
      <c r="E47">
        <v>17</v>
      </c>
      <c r="F47">
        <v>11</v>
      </c>
      <c r="G47">
        <v>12</v>
      </c>
    </row>
    <row r="48" ht="18" customHeight="1" spans="1:7">
      <c r="A48" s="108">
        <v>44</v>
      </c>
      <c r="B48" s="109" t="s">
        <v>57</v>
      </c>
      <c r="C48">
        <v>12</v>
      </c>
      <c r="D48">
        <v>15</v>
      </c>
      <c r="E48">
        <v>17</v>
      </c>
      <c r="F48">
        <v>11</v>
      </c>
      <c r="G48">
        <v>13</v>
      </c>
    </row>
    <row r="49" ht="18.75" customHeight="1" spans="2:2">
      <c r="B49" s="115"/>
    </row>
    <row r="50" ht="18.75" customHeight="1" spans="1:2">
      <c r="A50" s="116"/>
      <c r="B50" s="115"/>
    </row>
    <row r="51" ht="18.75" customHeight="1" spans="1:1">
      <c r="A51" s="117"/>
    </row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</sheetData>
  <mergeCells count="3">
    <mergeCell ref="A1:G1"/>
    <mergeCell ref="A2:A4"/>
    <mergeCell ref="B2:B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H4" sqref="H4:H5"/>
    </sheetView>
  </sheetViews>
  <sheetFormatPr defaultColWidth="9" defaultRowHeight="15"/>
  <cols>
    <col min="1" max="1" width="4" customWidth="1"/>
    <col min="2" max="2" width="31.7142857142857" customWidth="1"/>
    <col min="3" max="3" width="15.1428571428571" customWidth="1"/>
    <col min="4" max="4" width="14.2857142857143" customWidth="1"/>
    <col min="5" max="5" width="14.7142857142857" customWidth="1"/>
    <col min="6" max="6" width="15.5714285714286" customWidth="1"/>
    <col min="7" max="7" width="14.7142857142857" customWidth="1"/>
    <col min="8" max="9" width="15.8571428571429" customWidth="1"/>
  </cols>
  <sheetData>
    <row r="1" ht="23.25" spans="1:9">
      <c r="A1" s="61" t="s">
        <v>80</v>
      </c>
      <c r="B1" s="61"/>
      <c r="C1" s="61"/>
      <c r="D1" s="61"/>
      <c r="E1" s="61"/>
      <c r="F1" s="61"/>
      <c r="G1" s="61"/>
      <c r="H1" s="61"/>
      <c r="I1" s="61"/>
    </row>
    <row r="2" ht="22.5" spans="1:9">
      <c r="A2" s="62" t="s">
        <v>108</v>
      </c>
      <c r="B2" s="62"/>
      <c r="C2" s="62"/>
      <c r="D2" s="62"/>
      <c r="E2" s="62"/>
      <c r="F2" s="62"/>
      <c r="G2" s="62"/>
      <c r="H2" s="62"/>
      <c r="I2" s="62"/>
    </row>
    <row r="3" ht="27" customHeight="1" spans="1:9">
      <c r="A3" s="63" t="s">
        <v>1</v>
      </c>
      <c r="B3" s="80" t="s">
        <v>2</v>
      </c>
      <c r="C3" s="81" t="s">
        <v>3</v>
      </c>
      <c r="D3" s="77" t="s">
        <v>4</v>
      </c>
      <c r="E3" s="78"/>
      <c r="F3" s="77" t="s">
        <v>87</v>
      </c>
      <c r="G3" s="77" t="s">
        <v>6</v>
      </c>
      <c r="H3" s="82"/>
      <c r="I3" s="77" t="s">
        <v>96</v>
      </c>
    </row>
    <row r="4" ht="50.25" customHeight="1" spans="1:9">
      <c r="A4" s="69"/>
      <c r="B4" s="83"/>
      <c r="C4" s="84" t="s">
        <v>109</v>
      </c>
      <c r="D4" s="84" t="s">
        <v>110</v>
      </c>
      <c r="E4" s="84" t="s">
        <v>111</v>
      </c>
      <c r="F4" s="84" t="s">
        <v>112</v>
      </c>
      <c r="G4" s="84" t="s">
        <v>113</v>
      </c>
      <c r="H4" s="84" t="s">
        <v>111</v>
      </c>
      <c r="I4" s="84" t="s">
        <v>114</v>
      </c>
    </row>
    <row r="5" ht="30.75" customHeight="1" spans="1:9">
      <c r="A5" s="69"/>
      <c r="B5" s="83"/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</row>
    <row r="6" ht="18.75" customHeight="1" spans="1:7">
      <c r="A6" s="71">
        <v>1</v>
      </c>
      <c r="B6" s="85" t="s">
        <v>14</v>
      </c>
      <c r="C6">
        <v>13</v>
      </c>
      <c r="D6">
        <v>23</v>
      </c>
      <c r="E6">
        <v>3</v>
      </c>
      <c r="F6">
        <v>23</v>
      </c>
      <c r="G6">
        <v>30</v>
      </c>
    </row>
    <row r="7" ht="18.75" customHeight="1" spans="1:7">
      <c r="A7" s="71">
        <v>2</v>
      </c>
      <c r="B7" s="85" t="s">
        <v>15</v>
      </c>
      <c r="C7">
        <v>14</v>
      </c>
      <c r="D7">
        <v>23</v>
      </c>
      <c r="E7">
        <v>3</v>
      </c>
      <c r="F7">
        <v>24</v>
      </c>
      <c r="G7">
        <v>30</v>
      </c>
    </row>
    <row r="8" ht="18.75" customHeight="1" spans="1:7">
      <c r="A8" s="71">
        <v>3</v>
      </c>
      <c r="B8" s="85" t="s">
        <v>16</v>
      </c>
      <c r="C8">
        <v>13</v>
      </c>
      <c r="D8">
        <v>22</v>
      </c>
      <c r="E8">
        <v>3</v>
      </c>
      <c r="F8">
        <v>23</v>
      </c>
      <c r="G8">
        <v>27</v>
      </c>
    </row>
    <row r="9" ht="18.75" customHeight="1" spans="1:7">
      <c r="A9" s="71">
        <v>4</v>
      </c>
      <c r="B9" s="85" t="s">
        <v>17</v>
      </c>
      <c r="C9">
        <v>14</v>
      </c>
      <c r="D9">
        <v>23</v>
      </c>
      <c r="E9">
        <v>3</v>
      </c>
      <c r="F9">
        <v>25</v>
      </c>
      <c r="G9">
        <v>31</v>
      </c>
    </row>
    <row r="10" ht="15.75" customHeight="1" spans="1:7">
      <c r="A10" s="71">
        <v>5</v>
      </c>
      <c r="B10" s="85" t="s">
        <v>18</v>
      </c>
      <c r="C10">
        <v>12</v>
      </c>
      <c r="D10">
        <v>23</v>
      </c>
      <c r="E10">
        <v>3</v>
      </c>
      <c r="F10">
        <v>21</v>
      </c>
      <c r="G10">
        <v>31</v>
      </c>
    </row>
    <row r="11" ht="18" customHeight="1" spans="1:7">
      <c r="A11" s="71">
        <v>6</v>
      </c>
      <c r="B11" s="85" t="s">
        <v>19</v>
      </c>
      <c r="C11">
        <v>12</v>
      </c>
      <c r="D11">
        <v>23</v>
      </c>
      <c r="E11">
        <v>3</v>
      </c>
      <c r="F11">
        <v>24</v>
      </c>
      <c r="G11">
        <v>31</v>
      </c>
    </row>
    <row r="12" ht="15.75" customHeight="1" spans="1:7">
      <c r="A12" s="71">
        <v>7</v>
      </c>
      <c r="B12" s="85" t="s">
        <v>20</v>
      </c>
      <c r="C12">
        <v>12</v>
      </c>
      <c r="D12">
        <v>21</v>
      </c>
      <c r="E12">
        <v>3</v>
      </c>
      <c r="F12">
        <v>22</v>
      </c>
      <c r="G12">
        <v>27</v>
      </c>
    </row>
    <row r="13" ht="16.5" customHeight="1" spans="1:7">
      <c r="A13" s="71">
        <v>8</v>
      </c>
      <c r="B13" s="85" t="s">
        <v>21</v>
      </c>
      <c r="C13">
        <v>14</v>
      </c>
      <c r="D13">
        <v>22</v>
      </c>
      <c r="E13">
        <v>3</v>
      </c>
      <c r="F13">
        <v>25</v>
      </c>
      <c r="G13">
        <v>30</v>
      </c>
    </row>
    <row r="14" ht="18.75" customHeight="1" spans="1:7">
      <c r="A14" s="71">
        <v>9</v>
      </c>
      <c r="B14" s="85" t="s">
        <v>22</v>
      </c>
      <c r="C14">
        <v>11</v>
      </c>
      <c r="D14">
        <v>24</v>
      </c>
      <c r="E14">
        <v>3</v>
      </c>
      <c r="F14">
        <v>23</v>
      </c>
      <c r="G14">
        <v>30</v>
      </c>
    </row>
    <row r="15" ht="18.75" customHeight="1" spans="1:7">
      <c r="A15" s="71">
        <v>10</v>
      </c>
      <c r="B15" s="85" t="s">
        <v>23</v>
      </c>
      <c r="C15">
        <v>13</v>
      </c>
      <c r="D15">
        <v>24</v>
      </c>
      <c r="E15">
        <v>3</v>
      </c>
      <c r="F15">
        <v>22</v>
      </c>
      <c r="G15">
        <v>28</v>
      </c>
    </row>
    <row r="16" ht="17.25" customHeight="1" spans="1:7">
      <c r="A16" s="71">
        <v>11</v>
      </c>
      <c r="B16" s="85" t="s">
        <v>24</v>
      </c>
      <c r="C16">
        <v>12</v>
      </c>
      <c r="D16">
        <v>17</v>
      </c>
      <c r="E16">
        <v>3</v>
      </c>
      <c r="F16">
        <v>22</v>
      </c>
      <c r="G16">
        <v>26</v>
      </c>
    </row>
    <row r="17" ht="18.75" customHeight="1" spans="1:7">
      <c r="A17" s="71">
        <v>12</v>
      </c>
      <c r="B17" s="85" t="s">
        <v>25</v>
      </c>
      <c r="C17">
        <v>12</v>
      </c>
      <c r="D17">
        <v>18</v>
      </c>
      <c r="E17">
        <v>3</v>
      </c>
      <c r="F17">
        <v>21</v>
      </c>
      <c r="G17">
        <v>30</v>
      </c>
    </row>
    <row r="18" spans="1:7">
      <c r="A18" s="71">
        <v>13</v>
      </c>
      <c r="B18" s="85" t="s">
        <v>26</v>
      </c>
      <c r="C18">
        <v>12</v>
      </c>
      <c r="D18">
        <v>21</v>
      </c>
      <c r="E18">
        <v>3</v>
      </c>
      <c r="F18">
        <v>23</v>
      </c>
      <c r="G18">
        <v>28</v>
      </c>
    </row>
    <row r="19" spans="1:7">
      <c r="A19" s="71">
        <v>14</v>
      </c>
      <c r="B19" s="85" t="s">
        <v>27</v>
      </c>
      <c r="C19">
        <v>13</v>
      </c>
      <c r="D19">
        <v>22</v>
      </c>
      <c r="E19">
        <v>3</v>
      </c>
      <c r="F19">
        <v>23</v>
      </c>
      <c r="G19">
        <v>30</v>
      </c>
    </row>
    <row r="20" spans="1:7">
      <c r="A20" s="71">
        <v>15</v>
      </c>
      <c r="B20" s="85" t="s">
        <v>28</v>
      </c>
      <c r="C20">
        <v>14</v>
      </c>
      <c r="D20">
        <v>23</v>
      </c>
      <c r="E20">
        <v>3</v>
      </c>
      <c r="F20">
        <v>24</v>
      </c>
      <c r="G20">
        <v>30</v>
      </c>
    </row>
    <row r="21" spans="1:7">
      <c r="A21" s="71">
        <v>16</v>
      </c>
      <c r="B21" s="85" t="s">
        <v>29</v>
      </c>
      <c r="C21">
        <v>14</v>
      </c>
      <c r="D21">
        <v>23</v>
      </c>
      <c r="E21">
        <v>3</v>
      </c>
      <c r="F21">
        <v>24</v>
      </c>
      <c r="G21">
        <v>30</v>
      </c>
    </row>
    <row r="22" ht="22.5" customHeight="1" spans="1:7">
      <c r="A22" s="71">
        <v>17</v>
      </c>
      <c r="B22" s="86" t="s">
        <v>40</v>
      </c>
      <c r="C22">
        <v>11</v>
      </c>
      <c r="D22">
        <v>21</v>
      </c>
      <c r="E22">
        <v>3</v>
      </c>
      <c r="F22">
        <v>20</v>
      </c>
      <c r="G22">
        <v>28</v>
      </c>
    </row>
    <row r="23" spans="1:7">
      <c r="A23" s="71">
        <v>18</v>
      </c>
      <c r="B23" s="86" t="s">
        <v>30</v>
      </c>
      <c r="C23">
        <v>13</v>
      </c>
      <c r="D23">
        <v>23</v>
      </c>
      <c r="E23">
        <v>3</v>
      </c>
      <c r="F23">
        <v>22</v>
      </c>
      <c r="G23">
        <v>31</v>
      </c>
    </row>
    <row r="24" spans="1:7">
      <c r="A24" s="71">
        <v>19</v>
      </c>
      <c r="B24" s="85" t="s">
        <v>31</v>
      </c>
      <c r="C24">
        <v>14</v>
      </c>
      <c r="D24">
        <v>24</v>
      </c>
      <c r="E24">
        <v>3</v>
      </c>
      <c r="F24">
        <v>24</v>
      </c>
      <c r="G24">
        <v>30</v>
      </c>
    </row>
    <row r="25" spans="1:7">
      <c r="A25" s="71">
        <v>20</v>
      </c>
      <c r="B25" s="85" t="s">
        <v>32</v>
      </c>
      <c r="C25">
        <v>13</v>
      </c>
      <c r="D25">
        <v>13</v>
      </c>
      <c r="E25">
        <v>2</v>
      </c>
      <c r="F25">
        <v>22</v>
      </c>
      <c r="G25">
        <v>24</v>
      </c>
    </row>
    <row r="26" spans="1:7">
      <c r="A26" s="71">
        <v>21</v>
      </c>
      <c r="B26" s="85" t="s">
        <v>33</v>
      </c>
      <c r="C26">
        <v>13</v>
      </c>
      <c r="D26">
        <v>23</v>
      </c>
      <c r="E26">
        <v>3</v>
      </c>
      <c r="F26">
        <v>24</v>
      </c>
      <c r="G26">
        <v>29</v>
      </c>
    </row>
    <row r="27" spans="1:7">
      <c r="A27" s="71">
        <v>22</v>
      </c>
      <c r="B27" s="85" t="s">
        <v>34</v>
      </c>
      <c r="C27">
        <v>14</v>
      </c>
      <c r="D27">
        <v>19</v>
      </c>
      <c r="E27">
        <v>3</v>
      </c>
      <c r="F27">
        <v>23</v>
      </c>
      <c r="G27">
        <v>29</v>
      </c>
    </row>
    <row r="28" spans="1:7">
      <c r="A28" s="71">
        <v>23</v>
      </c>
      <c r="B28" s="85" t="s">
        <v>35</v>
      </c>
      <c r="C28">
        <v>14</v>
      </c>
      <c r="D28">
        <v>24</v>
      </c>
      <c r="E28">
        <v>3</v>
      </c>
      <c r="F28">
        <v>25</v>
      </c>
      <c r="G28">
        <v>30</v>
      </c>
    </row>
    <row r="29" spans="1:7">
      <c r="A29" s="71">
        <v>24</v>
      </c>
      <c r="B29" s="85" t="s">
        <v>36</v>
      </c>
      <c r="C29">
        <v>13</v>
      </c>
      <c r="D29">
        <v>21</v>
      </c>
      <c r="E29">
        <v>3</v>
      </c>
      <c r="F29">
        <v>24</v>
      </c>
      <c r="G29">
        <v>29</v>
      </c>
    </row>
    <row r="30" spans="1:7">
      <c r="A30" s="71">
        <v>25</v>
      </c>
      <c r="B30" s="85" t="s">
        <v>37</v>
      </c>
      <c r="C30">
        <v>14</v>
      </c>
      <c r="D30">
        <v>23</v>
      </c>
      <c r="E30">
        <v>3</v>
      </c>
      <c r="F30">
        <v>25</v>
      </c>
      <c r="G30">
        <v>30</v>
      </c>
    </row>
    <row r="31" ht="45" spans="1:7">
      <c r="A31" s="71">
        <v>26</v>
      </c>
      <c r="B31" s="85" t="s">
        <v>38</v>
      </c>
      <c r="C31">
        <v>14</v>
      </c>
      <c r="D31">
        <v>23</v>
      </c>
      <c r="E31">
        <v>3</v>
      </c>
      <c r="F31">
        <v>24</v>
      </c>
      <c r="G31">
        <v>30</v>
      </c>
    </row>
    <row r="32" spans="1:7">
      <c r="A32" s="71">
        <v>27</v>
      </c>
      <c r="B32" s="85" t="s">
        <v>39</v>
      </c>
      <c r="C32">
        <v>14</v>
      </c>
      <c r="D32">
        <v>22</v>
      </c>
      <c r="E32">
        <v>3</v>
      </c>
      <c r="F32">
        <v>23</v>
      </c>
      <c r="G32">
        <v>29</v>
      </c>
    </row>
    <row r="33" spans="1:7">
      <c r="A33" s="71">
        <v>28</v>
      </c>
      <c r="B33" s="87" t="s">
        <v>41</v>
      </c>
      <c r="C33">
        <v>11</v>
      </c>
      <c r="D33">
        <v>20</v>
      </c>
      <c r="E33">
        <v>3</v>
      </c>
      <c r="F33">
        <v>22</v>
      </c>
      <c r="G33">
        <v>29</v>
      </c>
    </row>
    <row r="34" spans="1:7">
      <c r="A34" s="71">
        <v>29</v>
      </c>
      <c r="B34" s="85" t="s">
        <v>42</v>
      </c>
      <c r="C34">
        <v>14</v>
      </c>
      <c r="D34">
        <v>23</v>
      </c>
      <c r="E34">
        <v>3</v>
      </c>
      <c r="F34">
        <v>25</v>
      </c>
      <c r="G34">
        <v>30</v>
      </c>
    </row>
    <row r="35" ht="30" spans="1:7">
      <c r="A35" s="71">
        <v>30</v>
      </c>
      <c r="B35" s="85" t="s">
        <v>43</v>
      </c>
      <c r="C35">
        <v>12</v>
      </c>
      <c r="D35">
        <v>23</v>
      </c>
      <c r="E35">
        <v>3</v>
      </c>
      <c r="F35">
        <v>24</v>
      </c>
      <c r="G35">
        <v>27</v>
      </c>
    </row>
    <row r="36" ht="30" spans="1:7">
      <c r="A36" s="71">
        <v>31</v>
      </c>
      <c r="B36" s="85" t="s">
        <v>44</v>
      </c>
      <c r="C36">
        <v>12</v>
      </c>
      <c r="D36">
        <v>23</v>
      </c>
      <c r="E36">
        <v>3</v>
      </c>
      <c r="F36">
        <v>22</v>
      </c>
      <c r="G36">
        <v>29</v>
      </c>
    </row>
    <row r="37" spans="1:7">
      <c r="A37" s="71">
        <v>32</v>
      </c>
      <c r="B37" s="85" t="s">
        <v>45</v>
      </c>
      <c r="C37">
        <v>12</v>
      </c>
      <c r="D37">
        <v>24</v>
      </c>
      <c r="E37">
        <v>2</v>
      </c>
      <c r="F37">
        <v>22</v>
      </c>
      <c r="G37">
        <v>29</v>
      </c>
    </row>
    <row r="38" spans="1:7">
      <c r="A38" s="71">
        <v>33</v>
      </c>
      <c r="B38" s="85" t="s">
        <v>46</v>
      </c>
      <c r="C38">
        <v>13</v>
      </c>
      <c r="D38">
        <v>18</v>
      </c>
      <c r="E38">
        <v>3</v>
      </c>
      <c r="F38">
        <v>23</v>
      </c>
      <c r="G38">
        <v>29</v>
      </c>
    </row>
    <row r="39" ht="30" spans="1:7">
      <c r="A39" s="71">
        <v>34</v>
      </c>
      <c r="B39" s="85" t="s">
        <v>47</v>
      </c>
      <c r="C39">
        <v>14</v>
      </c>
      <c r="D39">
        <v>23</v>
      </c>
      <c r="E39">
        <v>3</v>
      </c>
      <c r="F39">
        <v>24</v>
      </c>
      <c r="G39">
        <v>31</v>
      </c>
    </row>
    <row r="40" spans="1:7">
      <c r="A40" s="71">
        <v>35</v>
      </c>
      <c r="B40" s="85" t="s">
        <v>48</v>
      </c>
      <c r="C40">
        <v>14</v>
      </c>
      <c r="D40">
        <v>24</v>
      </c>
      <c r="E40">
        <v>3</v>
      </c>
      <c r="F40">
        <v>25</v>
      </c>
      <c r="G40">
        <v>32</v>
      </c>
    </row>
    <row r="41" spans="1:7">
      <c r="A41" s="71">
        <v>36</v>
      </c>
      <c r="B41" s="85" t="s">
        <v>49</v>
      </c>
      <c r="C41">
        <v>14</v>
      </c>
      <c r="D41">
        <v>24</v>
      </c>
      <c r="E41">
        <v>3</v>
      </c>
      <c r="F41">
        <v>25</v>
      </c>
      <c r="G41">
        <v>30</v>
      </c>
    </row>
    <row r="42" spans="1:7">
      <c r="A42" s="71">
        <v>37</v>
      </c>
      <c r="B42" s="85" t="s">
        <v>50</v>
      </c>
      <c r="C42">
        <v>14</v>
      </c>
      <c r="D42">
        <v>23</v>
      </c>
      <c r="E42">
        <v>3</v>
      </c>
      <c r="F42">
        <v>24</v>
      </c>
      <c r="G42">
        <v>31</v>
      </c>
    </row>
    <row r="43" spans="1:7">
      <c r="A43" s="71">
        <v>38</v>
      </c>
      <c r="B43" s="85" t="s">
        <v>51</v>
      </c>
      <c r="C43">
        <v>14</v>
      </c>
      <c r="D43">
        <v>23</v>
      </c>
      <c r="E43">
        <v>3</v>
      </c>
      <c r="F43">
        <v>25</v>
      </c>
      <c r="G43">
        <v>32</v>
      </c>
    </row>
    <row r="44" spans="1:7">
      <c r="A44" s="71">
        <v>39</v>
      </c>
      <c r="B44" s="85" t="s">
        <v>52</v>
      </c>
      <c r="C44">
        <v>14</v>
      </c>
      <c r="D44">
        <v>24</v>
      </c>
      <c r="E44">
        <v>3</v>
      </c>
      <c r="F44">
        <v>25</v>
      </c>
      <c r="G44">
        <v>32</v>
      </c>
    </row>
    <row r="45" spans="1:7">
      <c r="A45" s="71">
        <v>40</v>
      </c>
      <c r="B45" s="85" t="s">
        <v>53</v>
      </c>
      <c r="C45">
        <v>10</v>
      </c>
      <c r="D45">
        <v>19</v>
      </c>
      <c r="E45">
        <v>2</v>
      </c>
      <c r="F45">
        <v>17</v>
      </c>
      <c r="G45">
        <v>25</v>
      </c>
    </row>
    <row r="46" spans="1:7">
      <c r="A46" s="71">
        <v>41</v>
      </c>
      <c r="B46" s="85" t="s">
        <v>54</v>
      </c>
      <c r="C46">
        <v>14</v>
      </c>
      <c r="D46">
        <v>21</v>
      </c>
      <c r="E46">
        <v>3</v>
      </c>
      <c r="F46">
        <v>24</v>
      </c>
      <c r="G46">
        <v>30</v>
      </c>
    </row>
    <row r="47" spans="1:7">
      <c r="A47" s="71">
        <v>42</v>
      </c>
      <c r="B47" s="85" t="s">
        <v>55</v>
      </c>
      <c r="C47">
        <v>13</v>
      </c>
      <c r="D47">
        <v>21</v>
      </c>
      <c r="E47">
        <v>3</v>
      </c>
      <c r="F47">
        <v>23</v>
      </c>
      <c r="G47">
        <v>32</v>
      </c>
    </row>
    <row r="48" ht="30" spans="1:7">
      <c r="A48" s="71">
        <v>43</v>
      </c>
      <c r="B48" s="85" t="s">
        <v>56</v>
      </c>
      <c r="C48">
        <v>13</v>
      </c>
      <c r="D48">
        <v>18</v>
      </c>
      <c r="E48">
        <v>3</v>
      </c>
      <c r="F48">
        <v>17</v>
      </c>
      <c r="G48">
        <v>27</v>
      </c>
    </row>
    <row r="49" spans="1:7">
      <c r="A49" s="71">
        <v>44</v>
      </c>
      <c r="B49" s="85" t="s">
        <v>57</v>
      </c>
      <c r="C49">
        <v>13</v>
      </c>
      <c r="D49">
        <v>21</v>
      </c>
      <c r="E49">
        <v>3</v>
      </c>
      <c r="F49">
        <v>21</v>
      </c>
      <c r="G49">
        <v>31</v>
      </c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6">
    <mergeCell ref="A1:I1"/>
    <mergeCell ref="A2:I2"/>
    <mergeCell ref="D3:E3"/>
    <mergeCell ref="G3:H3"/>
    <mergeCell ref="A3:A5"/>
    <mergeCell ref="B3:B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workbookViewId="0">
      <selection activeCell="M4" sqref="M4:N4"/>
    </sheetView>
  </sheetViews>
  <sheetFormatPr defaultColWidth="9" defaultRowHeight="15"/>
  <cols>
    <col min="1" max="1" width="4" customWidth="1"/>
    <col min="2" max="2" width="39" customWidth="1"/>
    <col min="3" max="3" width="10.8571428571429" customWidth="1"/>
    <col min="4" max="4" width="6.42857142857143" customWidth="1"/>
    <col min="5" max="5" width="10.2857142857143" customWidth="1"/>
    <col min="6" max="6" width="6.42857142857143" customWidth="1"/>
    <col min="7" max="7" width="10.2857142857143" customWidth="1"/>
    <col min="8" max="8" width="5.57142857142857" customWidth="1"/>
    <col min="9" max="9" width="9.57142857142857" customWidth="1"/>
    <col min="10" max="10" width="6.28571428571429" customWidth="1"/>
    <col min="11" max="11" width="10.2857142857143" customWidth="1"/>
    <col min="12" max="12" width="6.57142857142857" customWidth="1"/>
    <col min="13" max="13" width="10.2857142857143" customWidth="1"/>
    <col min="14" max="14" width="6.42857142857143" customWidth="1"/>
  </cols>
  <sheetData>
    <row r="1" ht="21" customHeight="1" spans="1:14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5.5" customHeight="1" spans="1:14">
      <c r="A3" s="6" t="s">
        <v>1</v>
      </c>
      <c r="B3" s="57" t="s">
        <v>2</v>
      </c>
      <c r="C3" s="8" t="s">
        <v>3</v>
      </c>
      <c r="D3" s="8"/>
      <c r="E3" s="9" t="s">
        <v>4</v>
      </c>
      <c r="F3" s="9"/>
      <c r="G3" s="9"/>
      <c r="H3" s="9"/>
      <c r="I3" s="9" t="s">
        <v>87</v>
      </c>
      <c r="J3" s="9"/>
      <c r="K3" s="9" t="s">
        <v>6</v>
      </c>
      <c r="L3" s="9"/>
      <c r="M3" s="11" t="s">
        <v>96</v>
      </c>
      <c r="N3" s="11"/>
    </row>
    <row r="4" ht="50.25" customHeight="1" spans="1:14">
      <c r="A4" s="6"/>
      <c r="B4" s="57"/>
      <c r="C4" s="10" t="s">
        <v>116</v>
      </c>
      <c r="D4" s="10"/>
      <c r="E4" s="11" t="s">
        <v>117</v>
      </c>
      <c r="F4" s="11"/>
      <c r="G4" s="11" t="s">
        <v>118</v>
      </c>
      <c r="H4" s="11"/>
      <c r="I4" s="10" t="s">
        <v>119</v>
      </c>
      <c r="J4" s="10"/>
      <c r="K4" s="11" t="s">
        <v>120</v>
      </c>
      <c r="L4" s="11"/>
      <c r="M4" s="11" t="s">
        <v>121</v>
      </c>
      <c r="N4" s="11"/>
    </row>
    <row r="5" ht="38.25" customHeight="1" spans="1:14">
      <c r="A5" s="6"/>
      <c r="B5" s="57"/>
      <c r="C5" s="11" t="s">
        <v>13</v>
      </c>
      <c r="D5" s="13" t="s">
        <v>94</v>
      </c>
      <c r="E5" s="11" t="s">
        <v>13</v>
      </c>
      <c r="F5" s="14" t="s">
        <v>94</v>
      </c>
      <c r="G5" s="10" t="s">
        <v>13</v>
      </c>
      <c r="H5" s="13" t="s">
        <v>94</v>
      </c>
      <c r="I5" s="12" t="s">
        <v>13</v>
      </c>
      <c r="J5" s="13" t="s">
        <v>94</v>
      </c>
      <c r="K5" s="10" t="s">
        <v>13</v>
      </c>
      <c r="L5" s="13" t="s">
        <v>94</v>
      </c>
      <c r="M5" s="11" t="s">
        <v>13</v>
      </c>
      <c r="N5" s="13" t="s">
        <v>94</v>
      </c>
    </row>
    <row r="6" ht="19.5" customHeight="1" spans="1:14">
      <c r="A6" s="15">
        <v>1</v>
      </c>
      <c r="B6" s="58" t="s">
        <v>14</v>
      </c>
      <c r="C6" s="25">
        <f>SUM(CALCULATION!BQ1:BS1)</f>
        <v>137</v>
      </c>
      <c r="D6" s="25">
        <f t="shared" ref="D6:D49" si="0">C6/145*100</f>
        <v>94.4827586206897</v>
      </c>
      <c r="E6" s="25">
        <f>SUM(CALCULATION!BU1:BW1)</f>
        <v>197</v>
      </c>
      <c r="F6" s="25">
        <f t="shared" ref="F6:F49" si="1">E6/204*100</f>
        <v>96.5686274509804</v>
      </c>
      <c r="G6" s="25">
        <f>SUM(CALCULATION!BY1:BZ1)</f>
        <v>7</v>
      </c>
      <c r="H6" s="25">
        <f t="shared" ref="H6:H49" si="2">G6/7*100</f>
        <v>100</v>
      </c>
      <c r="I6" s="25">
        <f>SUM(CALCULATION!CB1:CD1)</f>
        <v>108</v>
      </c>
      <c r="J6" s="79">
        <f t="shared" ref="J6:J49" si="3">I6/113*100</f>
        <v>95.5752212389381</v>
      </c>
      <c r="K6" s="25">
        <f>SUM(CALCULATION!CF1:CH1)</f>
        <v>170</v>
      </c>
      <c r="L6" s="25">
        <f t="shared" ref="L6:L49" si="4">K6/183*100</f>
        <v>92.896174863388</v>
      </c>
      <c r="M6" s="25">
        <f>SUM(CALCULATION!CJ1:CL1)</f>
        <v>190</v>
      </c>
      <c r="N6" s="25">
        <f t="shared" ref="N6:N49" si="5">M6/216*100</f>
        <v>87.962962962963</v>
      </c>
    </row>
    <row r="7" ht="19.5" customHeight="1" spans="1:14">
      <c r="A7" s="15">
        <v>2</v>
      </c>
      <c r="B7" s="58" t="s">
        <v>15</v>
      </c>
      <c r="C7" s="25">
        <f>SUM(CALCULATION!BQ2:BS2)</f>
        <v>136</v>
      </c>
      <c r="D7" s="25">
        <f t="shared" si="0"/>
        <v>93.7931034482759</v>
      </c>
      <c r="E7" s="25">
        <f>SUM(CALCULATION!BU2:BW2)</f>
        <v>195</v>
      </c>
      <c r="F7" s="25">
        <f t="shared" si="1"/>
        <v>95.5882352941177</v>
      </c>
      <c r="G7" s="25">
        <f>SUM(CALCULATION!BY2:BZ2)</f>
        <v>6</v>
      </c>
      <c r="H7" s="25">
        <f t="shared" si="2"/>
        <v>85.7142857142857</v>
      </c>
      <c r="I7" s="25">
        <f>SUM(CALCULATION!CB2:CD2)</f>
        <v>106</v>
      </c>
      <c r="J7" s="79">
        <f t="shared" si="3"/>
        <v>93.8053097345133</v>
      </c>
      <c r="K7" s="25">
        <f>SUM(CALCULATION!CF2:CH2)</f>
        <v>168</v>
      </c>
      <c r="L7" s="25">
        <f t="shared" si="4"/>
        <v>91.8032786885246</v>
      </c>
      <c r="M7" s="25">
        <f>SUM(CALCULATION!CJ2:CL2)</f>
        <v>189</v>
      </c>
      <c r="N7" s="25">
        <f t="shared" si="5"/>
        <v>87.5</v>
      </c>
    </row>
    <row r="8" ht="19.5" customHeight="1" spans="1:14">
      <c r="A8" s="15">
        <v>3</v>
      </c>
      <c r="B8" s="58" t="s">
        <v>16</v>
      </c>
      <c r="C8" s="25">
        <f>SUM(CALCULATION!BQ3:BS3)</f>
        <v>137</v>
      </c>
      <c r="D8" s="25">
        <f t="shared" si="0"/>
        <v>94.4827586206897</v>
      </c>
      <c r="E8" s="25">
        <f>SUM(CALCULATION!BU3:BW3)</f>
        <v>195</v>
      </c>
      <c r="F8" s="25">
        <f t="shared" si="1"/>
        <v>95.5882352941177</v>
      </c>
      <c r="G8" s="25">
        <f>SUM(CALCULATION!BY3:BZ3)</f>
        <v>7</v>
      </c>
      <c r="H8" s="25">
        <f t="shared" si="2"/>
        <v>100</v>
      </c>
      <c r="I8" s="25">
        <f>SUM(CALCULATION!CB3:CD3)</f>
        <v>109</v>
      </c>
      <c r="J8" s="79">
        <f t="shared" si="3"/>
        <v>96.4601769911504</v>
      </c>
      <c r="K8" s="25">
        <f>SUM(CALCULATION!CF3:CH3)</f>
        <v>169</v>
      </c>
      <c r="L8" s="25">
        <f t="shared" si="4"/>
        <v>92.3497267759563</v>
      </c>
      <c r="M8" s="25">
        <f>SUM(CALCULATION!CJ3:CL3)</f>
        <v>193</v>
      </c>
      <c r="N8" s="25">
        <f t="shared" si="5"/>
        <v>89.3518518518518</v>
      </c>
    </row>
    <row r="9" ht="19.5" customHeight="1" spans="1:14">
      <c r="A9" s="15">
        <v>4</v>
      </c>
      <c r="B9" s="58" t="s">
        <v>17</v>
      </c>
      <c r="C9" s="25">
        <f>SUM(CALCULATION!BQ4:BS4)</f>
        <v>139</v>
      </c>
      <c r="D9" s="25">
        <f t="shared" si="0"/>
        <v>95.8620689655172</v>
      </c>
      <c r="E9" s="25">
        <f>SUM(CALCULATION!BU4:BW4)</f>
        <v>197</v>
      </c>
      <c r="F9" s="25">
        <f t="shared" si="1"/>
        <v>96.5686274509804</v>
      </c>
      <c r="G9" s="25">
        <f>SUM(CALCULATION!BY4:BZ4)</f>
        <v>6</v>
      </c>
      <c r="H9" s="25">
        <f t="shared" si="2"/>
        <v>85.7142857142857</v>
      </c>
      <c r="I9" s="25">
        <f>SUM(CALCULATION!CB4:CD4)</f>
        <v>111</v>
      </c>
      <c r="J9" s="79">
        <f t="shared" si="3"/>
        <v>98.2300884955752</v>
      </c>
      <c r="K9" s="25">
        <f>SUM(CALCULATION!CF4:CH4)</f>
        <v>174</v>
      </c>
      <c r="L9" s="25">
        <f t="shared" si="4"/>
        <v>95.0819672131148</v>
      </c>
      <c r="M9" s="25">
        <f>SUM(CALCULATION!CJ4:CL4)</f>
        <v>200</v>
      </c>
      <c r="N9" s="25">
        <f t="shared" si="5"/>
        <v>92.5925925925926</v>
      </c>
    </row>
    <row r="10" ht="19.5" customHeight="1" spans="1:14">
      <c r="A10" s="15">
        <v>5</v>
      </c>
      <c r="B10" s="58" t="s">
        <v>18</v>
      </c>
      <c r="C10" s="25">
        <f>SUM(CALCULATION!BQ5:BS5)</f>
        <v>139</v>
      </c>
      <c r="D10" s="25">
        <f t="shared" si="0"/>
        <v>95.8620689655172</v>
      </c>
      <c r="E10" s="25">
        <f>SUM(CALCULATION!BU5:BW5)</f>
        <v>197</v>
      </c>
      <c r="F10" s="25">
        <f t="shared" si="1"/>
        <v>96.5686274509804</v>
      </c>
      <c r="G10" s="25">
        <f>SUM(CALCULATION!BY5:BZ5)</f>
        <v>7</v>
      </c>
      <c r="H10" s="25">
        <f t="shared" si="2"/>
        <v>100</v>
      </c>
      <c r="I10" s="25">
        <f>SUM(CALCULATION!CB5:CD5)</f>
        <v>105</v>
      </c>
      <c r="J10" s="79">
        <f t="shared" si="3"/>
        <v>92.9203539823009</v>
      </c>
      <c r="K10" s="25">
        <f>SUM(CALCULATION!CF5:CH5)</f>
        <v>174</v>
      </c>
      <c r="L10" s="25">
        <f t="shared" si="4"/>
        <v>95.0819672131148</v>
      </c>
      <c r="M10" s="25">
        <f>SUM(CALCULATION!CJ5:CL5)</f>
        <v>201</v>
      </c>
      <c r="N10" s="25">
        <f t="shared" si="5"/>
        <v>93.0555555555556</v>
      </c>
    </row>
    <row r="11" ht="19.5" customHeight="1" spans="1:14">
      <c r="A11" s="15">
        <v>6</v>
      </c>
      <c r="B11" s="58" t="s">
        <v>19</v>
      </c>
      <c r="C11" s="25">
        <f>SUM(CALCULATION!BQ6:BS6)</f>
        <v>131</v>
      </c>
      <c r="D11" s="25">
        <f t="shared" si="0"/>
        <v>90.3448275862069</v>
      </c>
      <c r="E11" s="25">
        <f>SUM(CALCULATION!BU6:BW6)</f>
        <v>195</v>
      </c>
      <c r="F11" s="25">
        <f t="shared" si="1"/>
        <v>95.5882352941177</v>
      </c>
      <c r="G11" s="25">
        <f>SUM(CALCULATION!BY6:BZ6)</f>
        <v>7</v>
      </c>
      <c r="H11" s="25">
        <f t="shared" si="2"/>
        <v>100</v>
      </c>
      <c r="I11" s="25">
        <f>SUM(CALCULATION!CB6:CD6)</f>
        <v>110</v>
      </c>
      <c r="J11" s="79">
        <f t="shared" si="3"/>
        <v>97.3451327433628</v>
      </c>
      <c r="K11" s="25">
        <f>SUM(CALCULATION!CF6:CH6)</f>
        <v>175</v>
      </c>
      <c r="L11" s="25">
        <f t="shared" si="4"/>
        <v>95.6284153005464</v>
      </c>
      <c r="M11" s="25">
        <f>SUM(CALCULATION!CJ6:CL6)</f>
        <v>194</v>
      </c>
      <c r="N11" s="25">
        <f t="shared" si="5"/>
        <v>89.8148148148148</v>
      </c>
    </row>
    <row r="12" ht="19.5" customHeight="1" spans="1:14">
      <c r="A12" s="15">
        <v>7</v>
      </c>
      <c r="B12" s="58" t="s">
        <v>20</v>
      </c>
      <c r="C12" s="25">
        <f>SUM(CALCULATION!BQ7:BS7)</f>
        <v>124</v>
      </c>
      <c r="D12" s="25">
        <f t="shared" si="0"/>
        <v>85.5172413793103</v>
      </c>
      <c r="E12" s="25">
        <f>SUM(CALCULATION!BU7:BW7)</f>
        <v>179</v>
      </c>
      <c r="F12" s="25">
        <f t="shared" si="1"/>
        <v>87.7450980392157</v>
      </c>
      <c r="G12" s="25">
        <f>SUM(CALCULATION!BY7:BZ7)</f>
        <v>6</v>
      </c>
      <c r="H12" s="25">
        <f t="shared" si="2"/>
        <v>85.7142857142857</v>
      </c>
      <c r="I12" s="25">
        <f>SUM(CALCULATION!CB7:CD7)</f>
        <v>100</v>
      </c>
      <c r="J12" s="79">
        <f t="shared" si="3"/>
        <v>88.4955752212389</v>
      </c>
      <c r="K12" s="25">
        <f>SUM(CALCULATION!CF7:CH7)</f>
        <v>163</v>
      </c>
      <c r="L12" s="25">
        <f t="shared" si="4"/>
        <v>89.0710382513661</v>
      </c>
      <c r="M12" s="25">
        <f>SUM(CALCULATION!CJ7:CL7)</f>
        <v>189</v>
      </c>
      <c r="N12" s="25">
        <f t="shared" si="5"/>
        <v>87.5</v>
      </c>
    </row>
    <row r="13" ht="19.5" customHeight="1" spans="1:14">
      <c r="A13" s="15">
        <v>8</v>
      </c>
      <c r="B13" s="58" t="s">
        <v>21</v>
      </c>
      <c r="C13" s="25">
        <f>SUM(CALCULATION!BQ8:BS8)</f>
        <v>141</v>
      </c>
      <c r="D13" s="25">
        <f t="shared" si="0"/>
        <v>97.2413793103448</v>
      </c>
      <c r="E13" s="25">
        <f>SUM(CALCULATION!BU8:BW8)</f>
        <v>193</v>
      </c>
      <c r="F13" s="25">
        <f t="shared" si="1"/>
        <v>94.6078431372549</v>
      </c>
      <c r="G13" s="25">
        <f>SUM(CALCULATION!BY8:BZ8)</f>
        <v>7</v>
      </c>
      <c r="H13" s="25">
        <f t="shared" si="2"/>
        <v>100</v>
      </c>
      <c r="I13" s="25">
        <f>SUM(CALCULATION!CB8:CD8)</f>
        <v>107</v>
      </c>
      <c r="J13" s="79">
        <f t="shared" si="3"/>
        <v>94.6902654867257</v>
      </c>
      <c r="K13" s="25">
        <f>SUM(CALCULATION!CF8:CH8)</f>
        <v>171</v>
      </c>
      <c r="L13" s="25">
        <f t="shared" si="4"/>
        <v>93.4426229508197</v>
      </c>
      <c r="M13" s="25">
        <f>SUM(CALCULATION!CJ8:CL8)</f>
        <v>194</v>
      </c>
      <c r="N13" s="25">
        <f t="shared" si="5"/>
        <v>89.8148148148148</v>
      </c>
    </row>
    <row r="14" ht="19.5" customHeight="1" spans="1:14">
      <c r="A14" s="15">
        <v>9</v>
      </c>
      <c r="B14" s="58" t="s">
        <v>22</v>
      </c>
      <c r="C14" s="25">
        <f>SUM(CALCULATION!BQ9:BS9)</f>
        <v>124</v>
      </c>
      <c r="D14" s="25">
        <f t="shared" si="0"/>
        <v>85.5172413793103</v>
      </c>
      <c r="E14" s="25">
        <f>SUM(CALCULATION!BU9:BW9)</f>
        <v>188</v>
      </c>
      <c r="F14" s="25">
        <f t="shared" si="1"/>
        <v>92.156862745098</v>
      </c>
      <c r="G14" s="25">
        <f>SUM(CALCULATION!BY9:BZ9)</f>
        <v>7</v>
      </c>
      <c r="H14" s="25">
        <f t="shared" si="2"/>
        <v>100</v>
      </c>
      <c r="I14" s="25">
        <f>SUM(CALCULATION!CB9:CD9)</f>
        <v>105</v>
      </c>
      <c r="J14" s="79">
        <f t="shared" si="3"/>
        <v>92.9203539823009</v>
      </c>
      <c r="K14" s="25">
        <f>SUM(CALCULATION!CF9:CH9)</f>
        <v>159</v>
      </c>
      <c r="L14" s="25">
        <f t="shared" si="4"/>
        <v>86.8852459016393</v>
      </c>
      <c r="M14" s="25">
        <f>SUM(CALCULATION!CJ9:CL9)</f>
        <v>177</v>
      </c>
      <c r="N14" s="25">
        <f t="shared" si="5"/>
        <v>81.9444444444444</v>
      </c>
    </row>
    <row r="15" ht="19.5" customHeight="1" spans="1:14">
      <c r="A15" s="15">
        <v>10</v>
      </c>
      <c r="B15" s="58" t="s">
        <v>23</v>
      </c>
      <c r="C15" s="25">
        <f>SUM(CALCULATION!BQ10:BS10)</f>
        <v>133</v>
      </c>
      <c r="D15" s="25">
        <f t="shared" si="0"/>
        <v>91.7241379310345</v>
      </c>
      <c r="E15" s="25">
        <f>SUM(CALCULATION!BU10:BW10)</f>
        <v>196</v>
      </c>
      <c r="F15" s="25">
        <f t="shared" si="1"/>
        <v>96.078431372549</v>
      </c>
      <c r="G15" s="25">
        <f>SUM(CALCULATION!BY10:BZ10)</f>
        <v>7</v>
      </c>
      <c r="H15" s="25">
        <f t="shared" si="2"/>
        <v>100</v>
      </c>
      <c r="I15" s="25">
        <f>SUM(CALCULATION!CB10:CD10)</f>
        <v>104</v>
      </c>
      <c r="J15" s="79">
        <f t="shared" si="3"/>
        <v>92.0353982300885</v>
      </c>
      <c r="K15" s="25">
        <f>SUM(CALCULATION!CF10:CH10)</f>
        <v>158</v>
      </c>
      <c r="L15" s="25">
        <f t="shared" si="4"/>
        <v>86.3387978142077</v>
      </c>
      <c r="M15" s="25">
        <f>SUM(CALCULATION!CJ10:CL10)</f>
        <v>184</v>
      </c>
      <c r="N15" s="25">
        <f t="shared" si="5"/>
        <v>85.1851851851852</v>
      </c>
    </row>
    <row r="16" ht="19.5" customHeight="1" spans="1:14">
      <c r="A16" s="15">
        <v>11</v>
      </c>
      <c r="B16" s="58" t="s">
        <v>24</v>
      </c>
      <c r="C16" s="25">
        <f>SUM(CALCULATION!BQ11:BS11)</f>
        <v>134</v>
      </c>
      <c r="D16" s="25">
        <f t="shared" si="0"/>
        <v>92.4137931034483</v>
      </c>
      <c r="E16" s="25">
        <f>SUM(CALCULATION!BU11:BW11)</f>
        <v>190</v>
      </c>
      <c r="F16" s="25">
        <f t="shared" si="1"/>
        <v>93.1372549019608</v>
      </c>
      <c r="G16" s="25">
        <f>SUM(CALCULATION!BY11:BZ11)</f>
        <v>7</v>
      </c>
      <c r="H16" s="25">
        <f t="shared" si="2"/>
        <v>100</v>
      </c>
      <c r="I16" s="25">
        <f>SUM(CALCULATION!CB11:CD11)</f>
        <v>102</v>
      </c>
      <c r="J16" s="79">
        <f t="shared" si="3"/>
        <v>90.2654867256637</v>
      </c>
      <c r="K16" s="25">
        <f>SUM(CALCULATION!CF11:CH11)</f>
        <v>162</v>
      </c>
      <c r="L16" s="25">
        <f t="shared" si="4"/>
        <v>88.5245901639344</v>
      </c>
      <c r="M16" s="25">
        <f>SUM(CALCULATION!CJ11:CL11)</f>
        <v>179</v>
      </c>
      <c r="N16" s="25">
        <f t="shared" si="5"/>
        <v>82.8703703703704</v>
      </c>
    </row>
    <row r="17" ht="19.5" customHeight="1" spans="1:14">
      <c r="A17" s="15">
        <v>12</v>
      </c>
      <c r="B17" s="58" t="s">
        <v>25</v>
      </c>
      <c r="C17" s="25">
        <f>SUM(CALCULATION!BQ12:BS12)</f>
        <v>136</v>
      </c>
      <c r="D17" s="25">
        <f t="shared" si="0"/>
        <v>93.7931034482759</v>
      </c>
      <c r="E17" s="25">
        <f>SUM(CALCULATION!BU12:BW12)</f>
        <v>190</v>
      </c>
      <c r="F17" s="25">
        <f t="shared" si="1"/>
        <v>93.1372549019608</v>
      </c>
      <c r="G17" s="25">
        <f>SUM(CALCULATION!BY12:BZ12)</f>
        <v>7</v>
      </c>
      <c r="H17" s="25">
        <f t="shared" si="2"/>
        <v>100</v>
      </c>
      <c r="I17" s="25">
        <f>SUM(CALCULATION!CB12:CD12)</f>
        <v>100</v>
      </c>
      <c r="J17" s="79">
        <f t="shared" si="3"/>
        <v>88.4955752212389</v>
      </c>
      <c r="K17" s="25">
        <f>SUM(CALCULATION!CF12:CH12)</f>
        <v>174</v>
      </c>
      <c r="L17" s="25">
        <f t="shared" si="4"/>
        <v>95.0819672131148</v>
      </c>
      <c r="M17" s="25">
        <f>SUM(CALCULATION!CJ12:CL12)</f>
        <v>196</v>
      </c>
      <c r="N17" s="25">
        <f t="shared" si="5"/>
        <v>90.7407407407407</v>
      </c>
    </row>
    <row r="18" ht="19.5" customHeight="1" spans="1:14">
      <c r="A18" s="15">
        <v>13</v>
      </c>
      <c r="B18" s="58" t="s">
        <v>26</v>
      </c>
      <c r="C18" s="25">
        <f>SUM(CALCULATION!BQ13:BS13)</f>
        <v>133</v>
      </c>
      <c r="D18" s="25">
        <f t="shared" si="0"/>
        <v>91.7241379310345</v>
      </c>
      <c r="E18" s="25">
        <f>SUM(CALCULATION!BU13:BW13)</f>
        <v>194</v>
      </c>
      <c r="F18" s="25">
        <f t="shared" si="1"/>
        <v>95.0980392156863</v>
      </c>
      <c r="G18" s="25">
        <f>SUM(CALCULATION!BY13:BZ13)</f>
        <v>7</v>
      </c>
      <c r="H18" s="25">
        <f t="shared" si="2"/>
        <v>100</v>
      </c>
      <c r="I18" s="25">
        <f>SUM(CALCULATION!CB13:CD13)</f>
        <v>106</v>
      </c>
      <c r="J18" s="79">
        <f t="shared" si="3"/>
        <v>93.8053097345133</v>
      </c>
      <c r="K18" s="25">
        <f>SUM(CALCULATION!CF13:CH13)</f>
        <v>170</v>
      </c>
      <c r="L18" s="25">
        <f t="shared" si="4"/>
        <v>92.896174863388</v>
      </c>
      <c r="M18" s="25">
        <f>SUM(CALCULATION!CJ13:CL13)</f>
        <v>201</v>
      </c>
      <c r="N18" s="25">
        <f t="shared" si="5"/>
        <v>93.0555555555556</v>
      </c>
    </row>
    <row r="19" ht="19.5" customHeight="1" spans="1:14">
      <c r="A19" s="15">
        <v>14</v>
      </c>
      <c r="B19" s="58" t="s">
        <v>27</v>
      </c>
      <c r="C19" s="25">
        <f>SUM(CALCULATION!BQ14:BS14)</f>
        <v>139</v>
      </c>
      <c r="D19" s="25">
        <f t="shared" si="0"/>
        <v>95.8620689655172</v>
      </c>
      <c r="E19" s="25">
        <f>SUM(CALCULATION!BU14:BW14)</f>
        <v>196</v>
      </c>
      <c r="F19" s="25">
        <f t="shared" si="1"/>
        <v>96.078431372549</v>
      </c>
      <c r="G19" s="25">
        <f>SUM(CALCULATION!BY14:BZ14)</f>
        <v>7</v>
      </c>
      <c r="H19" s="25">
        <f t="shared" si="2"/>
        <v>100</v>
      </c>
      <c r="I19" s="25">
        <f>SUM(CALCULATION!CB14:CD14)</f>
        <v>108</v>
      </c>
      <c r="J19" s="79">
        <f t="shared" si="3"/>
        <v>95.5752212389381</v>
      </c>
      <c r="K19" s="25">
        <f>SUM(CALCULATION!CF14:CH14)</f>
        <v>173</v>
      </c>
      <c r="L19" s="25">
        <f t="shared" si="4"/>
        <v>94.5355191256831</v>
      </c>
      <c r="M19" s="25">
        <f>SUM(CALCULATION!CJ14:CL14)</f>
        <v>195</v>
      </c>
      <c r="N19" s="25">
        <f t="shared" si="5"/>
        <v>90.2777777777778</v>
      </c>
    </row>
    <row r="20" ht="19.5" customHeight="1" spans="1:14">
      <c r="A20" s="15">
        <v>15</v>
      </c>
      <c r="B20" s="58" t="s">
        <v>28</v>
      </c>
      <c r="C20" s="25">
        <f>SUM(CALCULATION!BQ15:BS15)</f>
        <v>132</v>
      </c>
      <c r="D20" s="25">
        <f t="shared" si="0"/>
        <v>91.0344827586207</v>
      </c>
      <c r="E20" s="25">
        <f>SUM(CALCULATION!BU15:BW15)</f>
        <v>192</v>
      </c>
      <c r="F20" s="25">
        <f t="shared" si="1"/>
        <v>94.1176470588235</v>
      </c>
      <c r="G20" s="25">
        <f>SUM(CALCULATION!BY15:BZ15)</f>
        <v>7</v>
      </c>
      <c r="H20" s="25">
        <f t="shared" si="2"/>
        <v>100</v>
      </c>
      <c r="I20" s="25">
        <f>SUM(CALCULATION!CB15:CD15)</f>
        <v>110</v>
      </c>
      <c r="J20" s="79">
        <f t="shared" si="3"/>
        <v>97.3451327433628</v>
      </c>
      <c r="K20" s="25">
        <f>SUM(CALCULATION!CF15:CH15)</f>
        <v>170</v>
      </c>
      <c r="L20" s="25">
        <f t="shared" si="4"/>
        <v>92.896174863388</v>
      </c>
      <c r="M20" s="25">
        <f>SUM(CALCULATION!CJ15:CL15)</f>
        <v>183</v>
      </c>
      <c r="N20" s="25">
        <f t="shared" si="5"/>
        <v>84.7222222222222</v>
      </c>
    </row>
    <row r="21" ht="19.5" customHeight="1" spans="1:14">
      <c r="A21" s="15">
        <v>16</v>
      </c>
      <c r="B21" s="58" t="s">
        <v>29</v>
      </c>
      <c r="C21" s="25">
        <f>SUM(CALCULATION!BQ16:BS16)</f>
        <v>139</v>
      </c>
      <c r="D21" s="25">
        <f t="shared" si="0"/>
        <v>95.8620689655172</v>
      </c>
      <c r="E21" s="25">
        <f>SUM(CALCULATION!BU16:BW16)</f>
        <v>198</v>
      </c>
      <c r="F21" s="25">
        <f t="shared" si="1"/>
        <v>97.0588235294118</v>
      </c>
      <c r="G21" s="25">
        <f>SUM(CALCULATION!BY16:BZ16)</f>
        <v>7</v>
      </c>
      <c r="H21" s="25">
        <f t="shared" si="2"/>
        <v>100</v>
      </c>
      <c r="I21" s="25">
        <f>SUM(CALCULATION!CB16:CD16)</f>
        <v>106</v>
      </c>
      <c r="J21" s="79">
        <f t="shared" si="3"/>
        <v>93.8053097345133</v>
      </c>
      <c r="K21" s="25">
        <f>SUM(CALCULATION!CF16:CH16)</f>
        <v>172</v>
      </c>
      <c r="L21" s="25">
        <f t="shared" si="4"/>
        <v>93.9890710382514</v>
      </c>
      <c r="M21" s="25">
        <f>SUM(CALCULATION!CJ16:CL16)</f>
        <v>201</v>
      </c>
      <c r="N21" s="25">
        <f t="shared" si="5"/>
        <v>93.0555555555556</v>
      </c>
    </row>
    <row r="22" ht="19.5" customHeight="1" spans="1:14">
      <c r="A22" s="15">
        <v>17</v>
      </c>
      <c r="B22" s="58" t="s">
        <v>40</v>
      </c>
      <c r="C22" s="25">
        <f>SUM(CALCULATION!BQ17:BS17)</f>
        <v>118</v>
      </c>
      <c r="D22" s="25">
        <f t="shared" si="0"/>
        <v>81.3793103448276</v>
      </c>
      <c r="E22" s="25">
        <f>SUM(CALCULATION!BU17:BW17)</f>
        <v>175</v>
      </c>
      <c r="F22" s="25">
        <f t="shared" si="1"/>
        <v>85.7843137254902</v>
      </c>
      <c r="G22" s="25">
        <f>SUM(CALCULATION!BY17:BZ17)</f>
        <v>7</v>
      </c>
      <c r="H22" s="25">
        <f t="shared" si="2"/>
        <v>100</v>
      </c>
      <c r="I22" s="25">
        <f>SUM(CALCULATION!CB17:CD17)</f>
        <v>98</v>
      </c>
      <c r="J22" s="79">
        <f t="shared" si="3"/>
        <v>86.7256637168142</v>
      </c>
      <c r="K22" s="25">
        <f>SUM(CALCULATION!CF17:CH17)</f>
        <v>157</v>
      </c>
      <c r="L22" s="25">
        <f t="shared" si="4"/>
        <v>85.792349726776</v>
      </c>
      <c r="M22" s="25">
        <f>SUM(CALCULATION!CJ17:CL17)</f>
        <v>178</v>
      </c>
      <c r="N22" s="25">
        <f t="shared" si="5"/>
        <v>82.4074074074074</v>
      </c>
    </row>
    <row r="23" ht="19.5" customHeight="1" spans="1:14">
      <c r="A23" s="15">
        <v>18</v>
      </c>
      <c r="B23" s="58" t="s">
        <v>30</v>
      </c>
      <c r="C23" s="25">
        <f>SUM(CALCULATION!BQ18:BS18)</f>
        <v>130</v>
      </c>
      <c r="D23" s="25">
        <f t="shared" si="0"/>
        <v>89.6551724137931</v>
      </c>
      <c r="E23" s="25">
        <f>SUM(CALCULATION!BU18:BW18)</f>
        <v>194</v>
      </c>
      <c r="F23" s="25">
        <f t="shared" si="1"/>
        <v>95.0980392156863</v>
      </c>
      <c r="G23" s="25">
        <f>SUM(CALCULATION!BY18:BZ18)</f>
        <v>7</v>
      </c>
      <c r="H23" s="25">
        <f t="shared" si="2"/>
        <v>100</v>
      </c>
      <c r="I23" s="25">
        <f>SUM(CALCULATION!CB18:CD18)</f>
        <v>106</v>
      </c>
      <c r="J23" s="79">
        <f t="shared" si="3"/>
        <v>93.8053097345133</v>
      </c>
      <c r="K23" s="25">
        <f>SUM(CALCULATION!CF18:CH18)</f>
        <v>162</v>
      </c>
      <c r="L23" s="25">
        <f t="shared" si="4"/>
        <v>88.5245901639344</v>
      </c>
      <c r="M23" s="25">
        <f>SUM(CALCULATION!CJ18:CL18)</f>
        <v>179</v>
      </c>
      <c r="N23" s="25">
        <f t="shared" si="5"/>
        <v>82.8703703703704</v>
      </c>
    </row>
    <row r="24" ht="19.5" customHeight="1" spans="1:14">
      <c r="A24" s="15">
        <v>19</v>
      </c>
      <c r="B24" s="58" t="s">
        <v>31</v>
      </c>
      <c r="C24" s="25">
        <f>SUM(CALCULATION!BQ19:BS19)</f>
        <v>145</v>
      </c>
      <c r="D24" s="25">
        <f t="shared" si="0"/>
        <v>100</v>
      </c>
      <c r="E24" s="25">
        <f>SUM(CALCULATION!BU19:BW19)</f>
        <v>202</v>
      </c>
      <c r="F24" s="25">
        <f t="shared" si="1"/>
        <v>99.0196078431373</v>
      </c>
      <c r="G24" s="25">
        <f>SUM(CALCULATION!BY19:BZ19)</f>
        <v>7</v>
      </c>
      <c r="H24" s="25">
        <f t="shared" si="2"/>
        <v>100</v>
      </c>
      <c r="I24" s="25">
        <f>SUM(CALCULATION!CB19:CD19)</f>
        <v>112</v>
      </c>
      <c r="J24" s="79">
        <f t="shared" si="3"/>
        <v>99.1150442477876</v>
      </c>
      <c r="K24" s="25">
        <f>SUM(CALCULATION!CF19:CH19)</f>
        <v>180</v>
      </c>
      <c r="L24" s="25">
        <f t="shared" si="4"/>
        <v>98.3606557377049</v>
      </c>
      <c r="M24" s="25">
        <f>SUM(CALCULATION!CJ19:CL19)</f>
        <v>204</v>
      </c>
      <c r="N24" s="25">
        <f t="shared" si="5"/>
        <v>94.4444444444444</v>
      </c>
    </row>
    <row r="25" ht="19.5" customHeight="1" spans="1:14">
      <c r="A25" s="15">
        <v>20</v>
      </c>
      <c r="B25" s="58" t="s">
        <v>32</v>
      </c>
      <c r="C25" s="25">
        <f>SUM(CALCULATION!BQ20:BS20)</f>
        <v>128</v>
      </c>
      <c r="D25" s="25">
        <f t="shared" si="0"/>
        <v>88.2758620689655</v>
      </c>
      <c r="E25" s="25">
        <f>SUM(CALCULATION!BU20:BW20)</f>
        <v>179</v>
      </c>
      <c r="F25" s="25">
        <f t="shared" si="1"/>
        <v>87.7450980392157</v>
      </c>
      <c r="G25" s="25">
        <f>SUM(CALCULATION!BY20:BZ20)</f>
        <v>6</v>
      </c>
      <c r="H25" s="25">
        <f t="shared" si="2"/>
        <v>85.7142857142857</v>
      </c>
      <c r="I25" s="25">
        <f>SUM(CALCULATION!CB20:CD20)</f>
        <v>101</v>
      </c>
      <c r="J25" s="79">
        <f t="shared" si="3"/>
        <v>89.3805309734513</v>
      </c>
      <c r="K25" s="25">
        <f>SUM(CALCULATION!CF20:CH20)</f>
        <v>162</v>
      </c>
      <c r="L25" s="25">
        <f t="shared" si="4"/>
        <v>88.5245901639344</v>
      </c>
      <c r="M25" s="25">
        <f>SUM(CALCULATION!CJ20:CL20)</f>
        <v>187</v>
      </c>
      <c r="N25" s="25">
        <f t="shared" si="5"/>
        <v>86.5740740740741</v>
      </c>
    </row>
    <row r="26" ht="19.5" customHeight="1" spans="1:14">
      <c r="A26" s="15">
        <v>21</v>
      </c>
      <c r="B26" s="58" t="s">
        <v>33</v>
      </c>
      <c r="C26" s="25">
        <f>SUM(CALCULATION!BQ21:BS21)</f>
        <v>140</v>
      </c>
      <c r="D26" s="25">
        <f t="shared" si="0"/>
        <v>96.551724137931</v>
      </c>
      <c r="E26" s="25">
        <f>SUM(CALCULATION!BU21:BW21)</f>
        <v>201</v>
      </c>
      <c r="F26" s="25">
        <f t="shared" si="1"/>
        <v>98.5294117647059</v>
      </c>
      <c r="G26" s="25">
        <f>SUM(CALCULATION!BY21:BZ21)</f>
        <v>7</v>
      </c>
      <c r="H26" s="25">
        <f t="shared" si="2"/>
        <v>100</v>
      </c>
      <c r="I26" s="25">
        <f>SUM(CALCULATION!CB21:CD21)</f>
        <v>109</v>
      </c>
      <c r="J26" s="79">
        <f t="shared" si="3"/>
        <v>96.4601769911504</v>
      </c>
      <c r="K26" s="25">
        <f>SUM(CALCULATION!CF21:CH21)</f>
        <v>176</v>
      </c>
      <c r="L26" s="25">
        <f t="shared" si="4"/>
        <v>96.1748633879781</v>
      </c>
      <c r="M26" s="25">
        <f>SUM(CALCULATION!CJ21:CL21)</f>
        <v>210</v>
      </c>
      <c r="N26" s="25">
        <f t="shared" si="5"/>
        <v>97.2222222222222</v>
      </c>
    </row>
    <row r="27" ht="19.5" customHeight="1" spans="1:14">
      <c r="A27" s="15">
        <v>22</v>
      </c>
      <c r="B27" s="58" t="s">
        <v>34</v>
      </c>
      <c r="C27" s="25">
        <f>SUM(CALCULATION!BQ22:BS22)</f>
        <v>139</v>
      </c>
      <c r="D27" s="25">
        <f t="shared" si="0"/>
        <v>95.8620689655172</v>
      </c>
      <c r="E27" s="25">
        <f>SUM(CALCULATION!BU22:BW22)</f>
        <v>192</v>
      </c>
      <c r="F27" s="25">
        <f t="shared" si="1"/>
        <v>94.1176470588235</v>
      </c>
      <c r="G27" s="25">
        <f>SUM(CALCULATION!BY22:BZ22)</f>
        <v>7</v>
      </c>
      <c r="H27" s="25">
        <f t="shared" si="2"/>
        <v>100</v>
      </c>
      <c r="I27" s="25">
        <f>SUM(CALCULATION!CB22:CD22)</f>
        <v>106</v>
      </c>
      <c r="J27" s="79">
        <f t="shared" si="3"/>
        <v>93.8053097345133</v>
      </c>
      <c r="K27" s="25">
        <f>SUM(CALCULATION!CF22:CH22)</f>
        <v>170</v>
      </c>
      <c r="L27" s="25">
        <f t="shared" si="4"/>
        <v>92.896174863388</v>
      </c>
      <c r="M27" s="25">
        <f>SUM(CALCULATION!CJ22:CL22)</f>
        <v>201</v>
      </c>
      <c r="N27" s="25">
        <f t="shared" si="5"/>
        <v>93.0555555555556</v>
      </c>
    </row>
    <row r="28" ht="19.5" customHeight="1" spans="1:14">
      <c r="A28" s="15">
        <v>23</v>
      </c>
      <c r="B28" s="58" t="s">
        <v>35</v>
      </c>
      <c r="C28" s="25">
        <f>SUM(CALCULATION!BQ23:BS23)</f>
        <v>142</v>
      </c>
      <c r="D28" s="25">
        <f t="shared" si="0"/>
        <v>97.9310344827586</v>
      </c>
      <c r="E28" s="25">
        <f>SUM(CALCULATION!BU23:BW23)</f>
        <v>203</v>
      </c>
      <c r="F28" s="25">
        <f t="shared" si="1"/>
        <v>99.5098039215686</v>
      </c>
      <c r="G28" s="25">
        <f>SUM(CALCULATION!BY23:BZ23)</f>
        <v>7</v>
      </c>
      <c r="H28" s="25">
        <f t="shared" si="2"/>
        <v>100</v>
      </c>
      <c r="I28" s="25">
        <f>SUM(CALCULATION!CB23:CD23)</f>
        <v>109</v>
      </c>
      <c r="J28" s="79">
        <f t="shared" si="3"/>
        <v>96.4601769911504</v>
      </c>
      <c r="K28" s="25">
        <f>SUM(CALCULATION!CF23:CH23)</f>
        <v>177</v>
      </c>
      <c r="L28" s="25">
        <f t="shared" si="4"/>
        <v>96.7213114754098</v>
      </c>
      <c r="M28" s="25">
        <f>SUM(CALCULATION!CJ23:CL23)</f>
        <v>206</v>
      </c>
      <c r="N28" s="25">
        <f t="shared" si="5"/>
        <v>95.3703703703704</v>
      </c>
    </row>
    <row r="29" ht="19.5" customHeight="1" spans="1:14">
      <c r="A29" s="15">
        <v>24</v>
      </c>
      <c r="B29" s="58" t="s">
        <v>36</v>
      </c>
      <c r="C29" s="25">
        <f>SUM(CALCULATION!BQ24:BS24)</f>
        <v>130</v>
      </c>
      <c r="D29" s="25">
        <f t="shared" si="0"/>
        <v>89.6551724137931</v>
      </c>
      <c r="E29" s="25">
        <f>SUM(CALCULATION!BU24:BW24)</f>
        <v>187</v>
      </c>
      <c r="F29" s="25">
        <f t="shared" si="1"/>
        <v>91.6666666666667</v>
      </c>
      <c r="G29" s="25">
        <f>SUM(CALCULATION!BY24:BZ24)</f>
        <v>7</v>
      </c>
      <c r="H29" s="25">
        <f t="shared" si="2"/>
        <v>100</v>
      </c>
      <c r="I29" s="25">
        <f>SUM(CALCULATION!CB24:CD24)</f>
        <v>109</v>
      </c>
      <c r="J29" s="79">
        <f t="shared" si="3"/>
        <v>96.4601769911504</v>
      </c>
      <c r="K29" s="25">
        <f>SUM(CALCULATION!CF24:CH24)</f>
        <v>166</v>
      </c>
      <c r="L29" s="25">
        <f t="shared" si="4"/>
        <v>90.7103825136612</v>
      </c>
      <c r="M29" s="25">
        <f>SUM(CALCULATION!CJ24:CL24)</f>
        <v>189</v>
      </c>
      <c r="N29" s="25">
        <f t="shared" si="5"/>
        <v>87.5</v>
      </c>
    </row>
    <row r="30" ht="19.5" customHeight="1" spans="1:14">
      <c r="A30" s="15">
        <v>25</v>
      </c>
      <c r="B30" s="58" t="s">
        <v>37</v>
      </c>
      <c r="C30" s="25">
        <f>SUM(CALCULATION!BQ25:BS25)</f>
        <v>131</v>
      </c>
      <c r="D30" s="25">
        <f t="shared" si="0"/>
        <v>90.3448275862069</v>
      </c>
      <c r="E30" s="25">
        <f>SUM(CALCULATION!BU25:BW25)</f>
        <v>195</v>
      </c>
      <c r="F30" s="25">
        <f t="shared" si="1"/>
        <v>95.5882352941177</v>
      </c>
      <c r="G30" s="25">
        <f>SUM(CALCULATION!BY25:BZ25)</f>
        <v>5</v>
      </c>
      <c r="H30" s="25">
        <f t="shared" si="2"/>
        <v>71.4285714285714</v>
      </c>
      <c r="I30" s="25">
        <f>SUM(CALCULATION!CB25:CD25)</f>
        <v>107</v>
      </c>
      <c r="J30" s="79">
        <f t="shared" si="3"/>
        <v>94.6902654867257</v>
      </c>
      <c r="K30" s="25">
        <f>SUM(CALCULATION!CF25:CH25)</f>
        <v>168</v>
      </c>
      <c r="L30" s="25">
        <f t="shared" si="4"/>
        <v>91.8032786885246</v>
      </c>
      <c r="M30" s="25">
        <f>SUM(CALCULATION!CJ25:CL25)</f>
        <v>195</v>
      </c>
      <c r="N30" s="25">
        <f t="shared" si="5"/>
        <v>90.2777777777778</v>
      </c>
    </row>
    <row r="31" ht="30" customHeight="1" spans="1:14">
      <c r="A31" s="15">
        <v>26</v>
      </c>
      <c r="B31" s="59" t="s">
        <v>38</v>
      </c>
      <c r="C31" s="25">
        <f>SUM(CALCULATION!BQ26:BS26)</f>
        <v>135</v>
      </c>
      <c r="D31" s="25">
        <f t="shared" si="0"/>
        <v>93.1034482758621</v>
      </c>
      <c r="E31" s="25">
        <f>SUM(CALCULATION!BU26:BW26)</f>
        <v>199</v>
      </c>
      <c r="F31" s="25">
        <f t="shared" si="1"/>
        <v>97.5490196078431</v>
      </c>
      <c r="G31" s="25">
        <f>SUM(CALCULATION!BY26:BZ26)</f>
        <v>7</v>
      </c>
      <c r="H31" s="25">
        <f t="shared" si="2"/>
        <v>100</v>
      </c>
      <c r="I31" s="25">
        <f>SUM(CALCULATION!CB26:CD26)</f>
        <v>111</v>
      </c>
      <c r="J31" s="79">
        <f t="shared" si="3"/>
        <v>98.2300884955752</v>
      </c>
      <c r="K31" s="25">
        <f>SUM(CALCULATION!CF26:CH26)</f>
        <v>175</v>
      </c>
      <c r="L31" s="25">
        <f t="shared" si="4"/>
        <v>95.6284153005464</v>
      </c>
      <c r="M31" s="25">
        <f>SUM(CALCULATION!CJ26:CL26)</f>
        <v>195</v>
      </c>
      <c r="N31" s="25">
        <f t="shared" si="5"/>
        <v>90.2777777777778</v>
      </c>
    </row>
    <row r="32" ht="19.5" customHeight="1" spans="1:14">
      <c r="A32" s="15">
        <v>27</v>
      </c>
      <c r="B32" s="58" t="s">
        <v>39</v>
      </c>
      <c r="C32" s="25">
        <f>SUM(CALCULATION!BQ27:BS27)</f>
        <v>132</v>
      </c>
      <c r="D32" s="25">
        <f t="shared" si="0"/>
        <v>91.0344827586207</v>
      </c>
      <c r="E32" s="25">
        <f>SUM(CALCULATION!BU27:BW27)</f>
        <v>185</v>
      </c>
      <c r="F32" s="25">
        <f t="shared" si="1"/>
        <v>90.6862745098039</v>
      </c>
      <c r="G32" s="25">
        <f>SUM(CALCULATION!BY27:BZ27)</f>
        <v>7</v>
      </c>
      <c r="H32" s="25">
        <f t="shared" si="2"/>
        <v>100</v>
      </c>
      <c r="I32" s="25">
        <f>SUM(CALCULATION!CB27:CD27)</f>
        <v>101</v>
      </c>
      <c r="J32" s="79">
        <f t="shared" si="3"/>
        <v>89.3805309734513</v>
      </c>
      <c r="K32" s="25">
        <f>SUM(CALCULATION!CF27:CH27)</f>
        <v>162</v>
      </c>
      <c r="L32" s="25">
        <f t="shared" si="4"/>
        <v>88.5245901639344</v>
      </c>
      <c r="M32" s="25">
        <f>SUM(CALCULATION!CJ27:CL27)</f>
        <v>184</v>
      </c>
      <c r="N32" s="25">
        <f t="shared" si="5"/>
        <v>85.1851851851852</v>
      </c>
    </row>
    <row r="33" ht="19.5" customHeight="1" spans="1:14">
      <c r="A33" s="15">
        <v>28</v>
      </c>
      <c r="B33" s="60" t="s">
        <v>41</v>
      </c>
      <c r="C33" s="25">
        <f>SUM(CALCULATION!BQ28:BS28)</f>
        <v>129</v>
      </c>
      <c r="D33" s="25">
        <f t="shared" si="0"/>
        <v>88.9655172413793</v>
      </c>
      <c r="E33" s="25">
        <f>SUM(CALCULATION!BU28:BW28)</f>
        <v>192</v>
      </c>
      <c r="F33" s="25">
        <f t="shared" si="1"/>
        <v>94.1176470588235</v>
      </c>
      <c r="G33" s="25">
        <f>SUM(CALCULATION!BY28:BZ28)</f>
        <v>7</v>
      </c>
      <c r="H33" s="25">
        <f t="shared" si="2"/>
        <v>100</v>
      </c>
      <c r="I33" s="25">
        <f>SUM(CALCULATION!CB28:CD28)</f>
        <v>99</v>
      </c>
      <c r="J33" s="79">
        <f t="shared" si="3"/>
        <v>87.6106194690265</v>
      </c>
      <c r="K33" s="25">
        <f>SUM(CALCULATION!CF28:CH28)</f>
        <v>152</v>
      </c>
      <c r="L33" s="25">
        <f t="shared" si="4"/>
        <v>83.0601092896175</v>
      </c>
      <c r="M33" s="25">
        <f>SUM(CALCULATION!CJ28:CL28)</f>
        <v>186</v>
      </c>
      <c r="N33" s="25">
        <f t="shared" si="5"/>
        <v>86.1111111111111</v>
      </c>
    </row>
    <row r="34" ht="19.5" customHeight="1" spans="1:14">
      <c r="A34" s="15">
        <v>29</v>
      </c>
      <c r="B34" s="58" t="s">
        <v>42</v>
      </c>
      <c r="C34" s="25">
        <f>SUM(CALCULATION!BQ29:BS29)</f>
        <v>139</v>
      </c>
      <c r="D34" s="25">
        <f t="shared" si="0"/>
        <v>95.8620689655172</v>
      </c>
      <c r="E34" s="25">
        <f>SUM(CALCULATION!BU29:BW29)</f>
        <v>199</v>
      </c>
      <c r="F34" s="25">
        <f t="shared" si="1"/>
        <v>97.5490196078431</v>
      </c>
      <c r="G34" s="25">
        <f>SUM(CALCULATION!BY29:BZ29)</f>
        <v>7</v>
      </c>
      <c r="H34" s="25">
        <f t="shared" si="2"/>
        <v>100</v>
      </c>
      <c r="I34" s="25">
        <f>SUM(CALCULATION!CB29:CD29)</f>
        <v>112</v>
      </c>
      <c r="J34" s="79">
        <f t="shared" si="3"/>
        <v>99.1150442477876</v>
      </c>
      <c r="K34" s="25">
        <f>SUM(CALCULATION!CF29:CH29)</f>
        <v>172</v>
      </c>
      <c r="L34" s="25">
        <f t="shared" si="4"/>
        <v>93.9890710382514</v>
      </c>
      <c r="M34" s="25">
        <f>SUM(CALCULATION!CJ29:CL29)</f>
        <v>183</v>
      </c>
      <c r="N34" s="25">
        <f t="shared" si="5"/>
        <v>84.7222222222222</v>
      </c>
    </row>
    <row r="35" ht="19.5" customHeight="1" spans="1:14">
      <c r="A35" s="15">
        <v>30</v>
      </c>
      <c r="B35" s="58" t="s">
        <v>43</v>
      </c>
      <c r="C35" s="25">
        <f>SUM(CALCULATION!BQ30:BS30)</f>
        <v>142</v>
      </c>
      <c r="D35" s="25">
        <f t="shared" si="0"/>
        <v>97.9310344827586</v>
      </c>
      <c r="E35" s="25">
        <f>SUM(CALCULATION!BU30:BW30)</f>
        <v>201</v>
      </c>
      <c r="F35" s="25">
        <f t="shared" si="1"/>
        <v>98.5294117647059</v>
      </c>
      <c r="G35" s="25">
        <f>SUM(CALCULATION!BY30:BZ30)</f>
        <v>7</v>
      </c>
      <c r="H35" s="25">
        <f t="shared" si="2"/>
        <v>100</v>
      </c>
      <c r="I35" s="25">
        <f>SUM(CALCULATION!CB30:CD30)</f>
        <v>109</v>
      </c>
      <c r="J35" s="79">
        <f t="shared" si="3"/>
        <v>96.4601769911504</v>
      </c>
      <c r="K35" s="25">
        <f>SUM(CALCULATION!CF30:CH30)</f>
        <v>172</v>
      </c>
      <c r="L35" s="25">
        <f t="shared" si="4"/>
        <v>93.9890710382514</v>
      </c>
      <c r="M35" s="25">
        <f>SUM(CALCULATION!CJ30:CL30)</f>
        <v>208</v>
      </c>
      <c r="N35" s="25">
        <f t="shared" si="5"/>
        <v>96.2962962962963</v>
      </c>
    </row>
    <row r="36" ht="19.5" customHeight="1" spans="1:14">
      <c r="A36" s="15">
        <v>31</v>
      </c>
      <c r="B36" s="58" t="s">
        <v>44</v>
      </c>
      <c r="C36" s="25">
        <f>SUM(CALCULATION!BQ31:BS31)</f>
        <v>124</v>
      </c>
      <c r="D36" s="25">
        <f t="shared" si="0"/>
        <v>85.5172413793103</v>
      </c>
      <c r="E36" s="25">
        <f>SUM(CALCULATION!BU31:BW31)</f>
        <v>188</v>
      </c>
      <c r="F36" s="25">
        <f t="shared" si="1"/>
        <v>92.156862745098</v>
      </c>
      <c r="G36" s="25">
        <f>SUM(CALCULATION!BY31:BZ31)</f>
        <v>7</v>
      </c>
      <c r="H36" s="25">
        <f t="shared" si="2"/>
        <v>100</v>
      </c>
      <c r="I36" s="25">
        <f>SUM(CALCULATION!CB31:CD31)</f>
        <v>98</v>
      </c>
      <c r="J36" s="79">
        <f t="shared" si="3"/>
        <v>86.7256637168142</v>
      </c>
      <c r="K36" s="25">
        <f>SUM(CALCULATION!CF31:CH31)</f>
        <v>161</v>
      </c>
      <c r="L36" s="25">
        <f t="shared" si="4"/>
        <v>87.9781420765027</v>
      </c>
      <c r="M36" s="25">
        <f>SUM(CALCULATION!CJ31:CL31)</f>
        <v>180</v>
      </c>
      <c r="N36" s="25">
        <f t="shared" si="5"/>
        <v>83.3333333333333</v>
      </c>
    </row>
    <row r="37" ht="19.5" customHeight="1" spans="1:14">
      <c r="A37" s="15">
        <v>32</v>
      </c>
      <c r="B37" s="58" t="s">
        <v>45</v>
      </c>
      <c r="C37" s="25">
        <f>SUM(CALCULATION!BQ32:BS32)</f>
        <v>118</v>
      </c>
      <c r="D37" s="25">
        <f t="shared" si="0"/>
        <v>81.3793103448276</v>
      </c>
      <c r="E37" s="25">
        <f>SUM(CALCULATION!BU32:BW32)</f>
        <v>176</v>
      </c>
      <c r="F37" s="25">
        <f t="shared" si="1"/>
        <v>86.2745098039216</v>
      </c>
      <c r="G37" s="25">
        <f>SUM(CALCULATION!BY32:BZ32)</f>
        <v>5</v>
      </c>
      <c r="H37" s="25">
        <f t="shared" si="2"/>
        <v>71.4285714285714</v>
      </c>
      <c r="I37" s="25">
        <f>SUM(CALCULATION!CB32:CD32)</f>
        <v>94</v>
      </c>
      <c r="J37" s="79">
        <f t="shared" si="3"/>
        <v>83.1858407079646</v>
      </c>
      <c r="K37" s="25">
        <f>SUM(CALCULATION!CF32:CH32)</f>
        <v>149</v>
      </c>
      <c r="L37" s="25">
        <f t="shared" si="4"/>
        <v>81.4207650273224</v>
      </c>
      <c r="M37" s="25">
        <f>SUM(CALCULATION!CJ32:CL32)</f>
        <v>162</v>
      </c>
      <c r="N37" s="25">
        <f t="shared" si="5"/>
        <v>75</v>
      </c>
    </row>
    <row r="38" ht="19.5" customHeight="1" spans="1:14">
      <c r="A38" s="15">
        <v>33</v>
      </c>
      <c r="B38" s="58" t="s">
        <v>46</v>
      </c>
      <c r="C38" s="25">
        <f>SUM(CALCULATION!BQ33:BS33)</f>
        <v>133</v>
      </c>
      <c r="D38" s="25">
        <f t="shared" si="0"/>
        <v>91.7241379310345</v>
      </c>
      <c r="E38" s="25">
        <f>SUM(CALCULATION!BU33:BW33)</f>
        <v>179</v>
      </c>
      <c r="F38" s="25">
        <f t="shared" si="1"/>
        <v>87.7450980392157</v>
      </c>
      <c r="G38" s="25">
        <f>SUM(CALCULATION!BY33:BZ33)</f>
        <v>6</v>
      </c>
      <c r="H38" s="25">
        <f t="shared" si="2"/>
        <v>85.7142857142857</v>
      </c>
      <c r="I38" s="25">
        <f>SUM(CALCULATION!CB33:CD33)</f>
        <v>97</v>
      </c>
      <c r="J38" s="79">
        <f t="shared" si="3"/>
        <v>85.8407079646018</v>
      </c>
      <c r="K38" s="25">
        <f>SUM(CALCULATION!CF33:CH33)</f>
        <v>159</v>
      </c>
      <c r="L38" s="25">
        <f t="shared" si="4"/>
        <v>86.8852459016393</v>
      </c>
      <c r="M38" s="25">
        <f>SUM(CALCULATION!CJ33:CL33)</f>
        <v>183</v>
      </c>
      <c r="N38" s="25">
        <f t="shared" si="5"/>
        <v>84.7222222222222</v>
      </c>
    </row>
    <row r="39" ht="19.5" customHeight="1" spans="1:14">
      <c r="A39" s="15">
        <v>34</v>
      </c>
      <c r="B39" s="58" t="s">
        <v>47</v>
      </c>
      <c r="C39" s="25">
        <f>SUM(CALCULATION!BQ34:BS34)</f>
        <v>137</v>
      </c>
      <c r="D39" s="25">
        <f t="shared" si="0"/>
        <v>94.4827586206897</v>
      </c>
      <c r="E39" s="25">
        <f>SUM(CALCULATION!BU34:BW34)</f>
        <v>196</v>
      </c>
      <c r="F39" s="25">
        <f t="shared" si="1"/>
        <v>96.078431372549</v>
      </c>
      <c r="G39" s="25">
        <f>SUM(CALCULATION!BY34:BZ34)</f>
        <v>7</v>
      </c>
      <c r="H39" s="25">
        <f t="shared" si="2"/>
        <v>100</v>
      </c>
      <c r="I39" s="25">
        <f>SUM(CALCULATION!CB34:CD34)</f>
        <v>111</v>
      </c>
      <c r="J39" s="79">
        <f t="shared" si="3"/>
        <v>98.2300884955752</v>
      </c>
      <c r="K39" s="25">
        <f>SUM(CALCULATION!CF34:CH34)</f>
        <v>171</v>
      </c>
      <c r="L39" s="25">
        <f t="shared" si="4"/>
        <v>93.4426229508197</v>
      </c>
      <c r="M39" s="25">
        <f>SUM(CALCULATION!CJ34:CL34)</f>
        <v>185</v>
      </c>
      <c r="N39" s="25">
        <f t="shared" si="5"/>
        <v>85.6481481481482</v>
      </c>
    </row>
    <row r="40" ht="19.5" customHeight="1" spans="1:14">
      <c r="A40" s="15">
        <v>35</v>
      </c>
      <c r="B40" s="58" t="s">
        <v>48</v>
      </c>
      <c r="C40" s="25">
        <f>SUM(CALCULATION!BQ35:BS35)</f>
        <v>141</v>
      </c>
      <c r="D40" s="25">
        <f t="shared" si="0"/>
        <v>97.2413793103448</v>
      </c>
      <c r="E40" s="25">
        <f>SUM(CALCULATION!BU35:BW35)</f>
        <v>200</v>
      </c>
      <c r="F40" s="25">
        <f t="shared" si="1"/>
        <v>98.0392156862745</v>
      </c>
      <c r="G40" s="25">
        <f>SUM(CALCULATION!BY35:BZ35)</f>
        <v>7</v>
      </c>
      <c r="H40" s="25">
        <f t="shared" si="2"/>
        <v>100</v>
      </c>
      <c r="I40" s="25">
        <f>SUM(CALCULATION!CB35:CD35)</f>
        <v>110</v>
      </c>
      <c r="J40" s="79">
        <f t="shared" si="3"/>
        <v>97.3451327433628</v>
      </c>
      <c r="K40" s="25">
        <f>SUM(CALCULATION!CF35:CH35)</f>
        <v>179</v>
      </c>
      <c r="L40" s="25">
        <f t="shared" si="4"/>
        <v>97.8142076502732</v>
      </c>
      <c r="M40" s="25">
        <f>SUM(CALCULATION!CJ35:CL35)</f>
        <v>201</v>
      </c>
      <c r="N40" s="25">
        <f t="shared" si="5"/>
        <v>93.0555555555556</v>
      </c>
    </row>
    <row r="41" ht="19.5" customHeight="1" spans="1:14">
      <c r="A41" s="15">
        <v>36</v>
      </c>
      <c r="B41" s="58" t="s">
        <v>49</v>
      </c>
      <c r="C41" s="25">
        <f>SUM(CALCULATION!BQ36:BS36)</f>
        <v>141</v>
      </c>
      <c r="D41" s="25">
        <f t="shared" si="0"/>
        <v>97.2413793103448</v>
      </c>
      <c r="E41" s="25">
        <f>SUM(CALCULATION!BU36:BW36)</f>
        <v>200</v>
      </c>
      <c r="F41" s="25">
        <f t="shared" si="1"/>
        <v>98.0392156862745</v>
      </c>
      <c r="G41" s="25">
        <f>SUM(CALCULATION!BY36:BZ36)</f>
        <v>7</v>
      </c>
      <c r="H41" s="25">
        <f t="shared" si="2"/>
        <v>100</v>
      </c>
      <c r="I41" s="25">
        <f>SUM(CALCULATION!CB36:CD36)</f>
        <v>111</v>
      </c>
      <c r="J41" s="79">
        <f t="shared" si="3"/>
        <v>98.2300884955752</v>
      </c>
      <c r="K41" s="25">
        <f>SUM(CALCULATION!CF36:CH36)</f>
        <v>174</v>
      </c>
      <c r="L41" s="25">
        <f t="shared" si="4"/>
        <v>95.0819672131148</v>
      </c>
      <c r="M41" s="25">
        <f>SUM(CALCULATION!CJ36:CL36)</f>
        <v>203</v>
      </c>
      <c r="N41" s="25">
        <f t="shared" si="5"/>
        <v>93.9814814814815</v>
      </c>
    </row>
    <row r="42" ht="19.5" customHeight="1" spans="1:14">
      <c r="A42" s="15">
        <v>37</v>
      </c>
      <c r="B42" s="58" t="s">
        <v>50</v>
      </c>
      <c r="C42" s="25">
        <f>SUM(CALCULATION!BQ37:BS37)</f>
        <v>145</v>
      </c>
      <c r="D42" s="25">
        <f t="shared" si="0"/>
        <v>100</v>
      </c>
      <c r="E42" s="25">
        <f>SUM(CALCULATION!BU37:BW37)</f>
        <v>203</v>
      </c>
      <c r="F42" s="25">
        <f t="shared" si="1"/>
        <v>99.5098039215686</v>
      </c>
      <c r="G42" s="25">
        <f>SUM(CALCULATION!BY37:BZ37)</f>
        <v>7</v>
      </c>
      <c r="H42" s="25">
        <f t="shared" si="2"/>
        <v>100</v>
      </c>
      <c r="I42" s="25">
        <f>SUM(CALCULATION!CB37:CD37)</f>
        <v>109</v>
      </c>
      <c r="J42" s="79">
        <f t="shared" si="3"/>
        <v>96.4601769911504</v>
      </c>
      <c r="K42" s="25">
        <f>SUM(CALCULATION!CF37:CH37)</f>
        <v>174</v>
      </c>
      <c r="L42" s="25">
        <f t="shared" si="4"/>
        <v>95.0819672131148</v>
      </c>
      <c r="M42" s="25">
        <f>SUM(CALCULATION!CJ37:CL37)</f>
        <v>201</v>
      </c>
      <c r="N42" s="25">
        <f t="shared" si="5"/>
        <v>93.0555555555556</v>
      </c>
    </row>
    <row r="43" ht="19.5" customHeight="1" spans="1:14">
      <c r="A43" s="15">
        <v>38</v>
      </c>
      <c r="B43" s="58" t="s">
        <v>51</v>
      </c>
      <c r="C43" s="25">
        <f>SUM(CALCULATION!BQ38:BS38)</f>
        <v>142</v>
      </c>
      <c r="D43" s="25">
        <f t="shared" si="0"/>
        <v>97.9310344827586</v>
      </c>
      <c r="E43" s="25">
        <f>SUM(CALCULATION!BU38:BW38)</f>
        <v>196</v>
      </c>
      <c r="F43" s="25">
        <f t="shared" si="1"/>
        <v>96.078431372549</v>
      </c>
      <c r="G43" s="25">
        <f>SUM(CALCULATION!BY38:BZ38)</f>
        <v>7</v>
      </c>
      <c r="H43" s="25">
        <f t="shared" si="2"/>
        <v>100</v>
      </c>
      <c r="I43" s="25">
        <f>SUM(CALCULATION!CB38:CD38)</f>
        <v>107</v>
      </c>
      <c r="J43" s="79">
        <f t="shared" si="3"/>
        <v>94.6902654867257</v>
      </c>
      <c r="K43" s="25">
        <f>SUM(CALCULATION!CF38:CH38)</f>
        <v>171</v>
      </c>
      <c r="L43" s="25">
        <f t="shared" si="4"/>
        <v>93.4426229508197</v>
      </c>
      <c r="M43" s="25">
        <f>SUM(CALCULATION!CJ38:CL38)</f>
        <v>208</v>
      </c>
      <c r="N43" s="25">
        <f t="shared" si="5"/>
        <v>96.2962962962963</v>
      </c>
    </row>
    <row r="44" ht="19.5" customHeight="1" spans="1:14">
      <c r="A44" s="15">
        <v>39</v>
      </c>
      <c r="B44" s="58" t="s">
        <v>52</v>
      </c>
      <c r="C44" s="25">
        <f>SUM(CALCULATION!BQ39:BS39)</f>
        <v>142</v>
      </c>
      <c r="D44" s="25">
        <f t="shared" si="0"/>
        <v>97.9310344827586</v>
      </c>
      <c r="E44" s="25">
        <f>SUM(CALCULATION!BU39:BW39)</f>
        <v>202</v>
      </c>
      <c r="F44" s="25">
        <f t="shared" si="1"/>
        <v>99.0196078431373</v>
      </c>
      <c r="G44" s="25">
        <f>SUM(CALCULATION!BY39:BZ39)</f>
        <v>7</v>
      </c>
      <c r="H44" s="25">
        <f t="shared" si="2"/>
        <v>100</v>
      </c>
      <c r="I44" s="25">
        <f>SUM(CALCULATION!CB39:CD39)</f>
        <v>111</v>
      </c>
      <c r="J44" s="79">
        <f t="shared" si="3"/>
        <v>98.2300884955752</v>
      </c>
      <c r="K44" s="25">
        <f>SUM(CALCULATION!CF39:CH39)</f>
        <v>180</v>
      </c>
      <c r="L44" s="25">
        <f t="shared" si="4"/>
        <v>98.3606557377049</v>
      </c>
      <c r="M44" s="25">
        <f>SUM(CALCULATION!CJ39:CL39)</f>
        <v>202</v>
      </c>
      <c r="N44" s="25">
        <f t="shared" si="5"/>
        <v>93.5185185185185</v>
      </c>
    </row>
    <row r="45" ht="19.5" customHeight="1" spans="1:14">
      <c r="A45" s="15">
        <v>40</v>
      </c>
      <c r="B45" s="58" t="s">
        <v>53</v>
      </c>
      <c r="C45" s="25">
        <f>SUM(CALCULATION!BQ40:BS40)</f>
        <v>117</v>
      </c>
      <c r="D45" s="25">
        <f t="shared" si="0"/>
        <v>80.6896551724138</v>
      </c>
      <c r="E45" s="25">
        <f>SUM(CALCULATION!BU40:BW40)</f>
        <v>171</v>
      </c>
      <c r="F45" s="25">
        <f t="shared" si="1"/>
        <v>83.8235294117647</v>
      </c>
      <c r="G45" s="25">
        <f>SUM(CALCULATION!BY40:BZ40)</f>
        <v>6</v>
      </c>
      <c r="H45" s="25">
        <f t="shared" si="2"/>
        <v>85.7142857142857</v>
      </c>
      <c r="I45" s="25">
        <f>SUM(CALCULATION!CB40:CD40)</f>
        <v>85</v>
      </c>
      <c r="J45" s="79">
        <f t="shared" si="3"/>
        <v>75.2212389380531</v>
      </c>
      <c r="K45" s="25">
        <f>SUM(CALCULATION!CF40:CH40)</f>
        <v>135</v>
      </c>
      <c r="L45" s="25">
        <f t="shared" si="4"/>
        <v>73.7704918032787</v>
      </c>
      <c r="M45" s="25">
        <f>SUM(CALCULATION!CJ40:CL40)</f>
        <v>160</v>
      </c>
      <c r="N45" s="25">
        <f t="shared" si="5"/>
        <v>74.0740740740741</v>
      </c>
    </row>
    <row r="46" ht="19.5" customHeight="1" spans="1:14">
      <c r="A46" s="15">
        <v>41</v>
      </c>
      <c r="B46" s="58" t="s">
        <v>54</v>
      </c>
      <c r="C46" s="25">
        <f>SUM(CALCULATION!BQ41:BS41)</f>
        <v>136</v>
      </c>
      <c r="D46" s="25">
        <f t="shared" si="0"/>
        <v>93.7931034482759</v>
      </c>
      <c r="E46" s="25">
        <f>SUM(CALCULATION!BU41:BW41)</f>
        <v>183</v>
      </c>
      <c r="F46" s="25">
        <f t="shared" si="1"/>
        <v>89.7058823529412</v>
      </c>
      <c r="G46" s="25">
        <f>SUM(CALCULATION!BY41:BZ41)</f>
        <v>7</v>
      </c>
      <c r="H46" s="25">
        <f t="shared" si="2"/>
        <v>100</v>
      </c>
      <c r="I46" s="25">
        <f>SUM(CALCULATION!CB41:CD41)</f>
        <v>101</v>
      </c>
      <c r="J46" s="79">
        <f t="shared" si="3"/>
        <v>89.3805309734513</v>
      </c>
      <c r="K46" s="25">
        <f>SUM(CALCULATION!CF41:CH41)</f>
        <v>159</v>
      </c>
      <c r="L46" s="25">
        <f t="shared" si="4"/>
        <v>86.8852459016393</v>
      </c>
      <c r="M46" s="25">
        <f>SUM(CALCULATION!CJ41:CL41)</f>
        <v>178</v>
      </c>
      <c r="N46" s="25">
        <f t="shared" si="5"/>
        <v>82.4074074074074</v>
      </c>
    </row>
    <row r="47" ht="19.5" customHeight="1" spans="1:14">
      <c r="A47" s="15">
        <v>42</v>
      </c>
      <c r="B47" s="58" t="s">
        <v>55</v>
      </c>
      <c r="C47" s="25">
        <f>SUM(CALCULATION!BQ42:BS42)</f>
        <v>135</v>
      </c>
      <c r="D47" s="25">
        <f t="shared" si="0"/>
        <v>93.1034482758621</v>
      </c>
      <c r="E47" s="25">
        <f>SUM(CALCULATION!BU42:BW42)</f>
        <v>195</v>
      </c>
      <c r="F47" s="25">
        <f t="shared" si="1"/>
        <v>95.5882352941177</v>
      </c>
      <c r="G47" s="25">
        <f>SUM(CALCULATION!BY42:BZ42)</f>
        <v>7</v>
      </c>
      <c r="H47" s="25">
        <f t="shared" si="2"/>
        <v>100</v>
      </c>
      <c r="I47" s="25">
        <f>SUM(CALCULATION!CB42:CD42)</f>
        <v>106</v>
      </c>
      <c r="J47" s="79">
        <f t="shared" si="3"/>
        <v>93.8053097345133</v>
      </c>
      <c r="K47" s="25">
        <f>SUM(CALCULATION!CF42:CH42)</f>
        <v>169</v>
      </c>
      <c r="L47" s="25">
        <f t="shared" si="4"/>
        <v>92.3497267759563</v>
      </c>
      <c r="M47" s="25">
        <f>SUM(CALCULATION!CJ42:CL42)</f>
        <v>190</v>
      </c>
      <c r="N47" s="25">
        <f t="shared" si="5"/>
        <v>87.962962962963</v>
      </c>
    </row>
    <row r="48" ht="19.5" customHeight="1" spans="1:14">
      <c r="A48" s="15">
        <v>43</v>
      </c>
      <c r="B48" s="16" t="s">
        <v>56</v>
      </c>
      <c r="C48" s="25">
        <f>SUM(CALCULATION!BQ43:BS43)</f>
        <v>116</v>
      </c>
      <c r="D48" s="25">
        <f t="shared" si="0"/>
        <v>80</v>
      </c>
      <c r="E48" s="25">
        <f>SUM(CALCULATION!BU43:BW43)</f>
        <v>159</v>
      </c>
      <c r="F48" s="25">
        <f t="shared" si="1"/>
        <v>77.9411764705882</v>
      </c>
      <c r="G48" s="25">
        <f>SUM(CALCULATION!BY43:BZ43)</f>
        <v>6</v>
      </c>
      <c r="H48" s="25">
        <f t="shared" si="2"/>
        <v>85.7142857142857</v>
      </c>
      <c r="I48" s="25">
        <f>SUM(CALCULATION!CB43:CD43)</f>
        <v>87</v>
      </c>
      <c r="J48" s="79">
        <f t="shared" si="3"/>
        <v>76.9911504424779</v>
      </c>
      <c r="K48" s="25">
        <f>SUM(CALCULATION!CF43:CH43)</f>
        <v>130</v>
      </c>
      <c r="L48" s="25">
        <f t="shared" si="4"/>
        <v>71.0382513661202</v>
      </c>
      <c r="M48" s="25">
        <f>SUM(CALCULATION!CJ43:CL43)</f>
        <v>128</v>
      </c>
      <c r="N48" s="25">
        <f t="shared" si="5"/>
        <v>59.2592592592593</v>
      </c>
    </row>
    <row r="49" ht="19.5" customHeight="1" spans="1:14">
      <c r="A49" s="15">
        <v>44</v>
      </c>
      <c r="B49" s="58" t="s">
        <v>57</v>
      </c>
      <c r="C49" s="25">
        <f>SUM(CALCULATION!BQ44:BS44)</f>
        <v>125</v>
      </c>
      <c r="D49" s="25">
        <f t="shared" si="0"/>
        <v>86.2068965517241</v>
      </c>
      <c r="E49" s="25">
        <f>SUM(CALCULATION!BU44:BW44)</f>
        <v>178</v>
      </c>
      <c r="F49" s="25">
        <f t="shared" si="1"/>
        <v>87.2549019607843</v>
      </c>
      <c r="G49" s="25">
        <f>SUM(CALCULATION!BY44:BZ44)</f>
        <v>6</v>
      </c>
      <c r="H49" s="25">
        <f t="shared" si="2"/>
        <v>85.7142857142857</v>
      </c>
      <c r="I49" s="25">
        <f>SUM(CALCULATION!CB44:CD44)</f>
        <v>87</v>
      </c>
      <c r="J49" s="79">
        <f t="shared" si="3"/>
        <v>76.9911504424779</v>
      </c>
      <c r="K49" s="25">
        <f>SUM(CALCULATION!CF44:CH44)</f>
        <v>155</v>
      </c>
      <c r="L49" s="25">
        <f t="shared" si="4"/>
        <v>84.6994535519126</v>
      </c>
      <c r="M49" s="25">
        <f>SUM(CALCULATION!CJ44:CL44)</f>
        <v>180</v>
      </c>
      <c r="N49" s="25">
        <f t="shared" si="5"/>
        <v>83.3333333333333</v>
      </c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15">
    <mergeCell ref="A1:N1"/>
    <mergeCell ref="A2:N2"/>
    <mergeCell ref="C3:D3"/>
    <mergeCell ref="E3:H3"/>
    <mergeCell ref="I3:J3"/>
    <mergeCell ref="K3:L3"/>
    <mergeCell ref="M3:N3"/>
    <mergeCell ref="C4:D4"/>
    <mergeCell ref="E4:F4"/>
    <mergeCell ref="G4:H4"/>
    <mergeCell ref="I4:J4"/>
    <mergeCell ref="K4:L4"/>
    <mergeCell ref="M4:N4"/>
    <mergeCell ref="A3:A5"/>
    <mergeCell ref="B3:B5"/>
  </mergeCells>
  <pageMargins left="0.118110236220472" right="0.118110236220472" top="0.354330708661417" bottom="0.15748031496063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H7" sqref="H7"/>
    </sheetView>
  </sheetViews>
  <sheetFormatPr defaultColWidth="9" defaultRowHeight="15"/>
  <cols>
    <col min="1" max="1" width="4" customWidth="1"/>
    <col min="2" max="2" width="31.7142857142857" customWidth="1"/>
    <col min="3" max="3" width="15.1428571428571" style="13" customWidth="1"/>
    <col min="4" max="4" width="14.2857142857143" style="13" customWidth="1"/>
    <col min="5" max="5" width="14.7142857142857" style="13" customWidth="1"/>
    <col min="6" max="6" width="15.5714285714286" style="13" customWidth="1"/>
    <col min="7" max="8" width="14.7142857142857" style="13" customWidth="1"/>
    <col min="9" max="9" width="15.8571428571429" style="13" customWidth="1"/>
  </cols>
  <sheetData>
    <row r="1" ht="23.25" spans="1:9">
      <c r="A1" s="61" t="s">
        <v>80</v>
      </c>
      <c r="B1" s="61"/>
      <c r="C1" s="61"/>
      <c r="D1" s="61"/>
      <c r="E1" s="61"/>
      <c r="F1" s="61"/>
      <c r="G1" s="61"/>
      <c r="H1" s="61"/>
      <c r="I1" s="61"/>
    </row>
    <row r="2" ht="22.5" spans="1:9">
      <c r="A2" s="62" t="s">
        <v>122</v>
      </c>
      <c r="B2" s="62"/>
      <c r="C2" s="62"/>
      <c r="D2" s="62"/>
      <c r="E2" s="62"/>
      <c r="F2" s="62"/>
      <c r="G2" s="62"/>
      <c r="H2" s="62"/>
      <c r="I2" s="62"/>
    </row>
    <row r="3" ht="27" customHeight="1" spans="1:9">
      <c r="A3" s="63" t="s">
        <v>1</v>
      </c>
      <c r="B3" s="64" t="s">
        <v>2</v>
      </c>
      <c r="C3" s="76" t="s">
        <v>3</v>
      </c>
      <c r="D3" s="11" t="s">
        <v>4</v>
      </c>
      <c r="E3" s="11"/>
      <c r="F3" s="11" t="s">
        <v>87</v>
      </c>
      <c r="G3" s="77" t="s">
        <v>6</v>
      </c>
      <c r="H3" s="78"/>
      <c r="I3" s="11" t="s">
        <v>96</v>
      </c>
    </row>
    <row r="4" ht="50.25" customHeight="1" spans="1:9">
      <c r="A4" s="69"/>
      <c r="B4" s="70"/>
      <c r="C4" s="11" t="s">
        <v>123</v>
      </c>
      <c r="D4" s="11" t="s">
        <v>124</v>
      </c>
      <c r="E4" s="11" t="s">
        <v>111</v>
      </c>
      <c r="F4" s="11" t="s">
        <v>125</v>
      </c>
      <c r="G4" s="11" t="s">
        <v>110</v>
      </c>
      <c r="H4" s="11" t="s">
        <v>126</v>
      </c>
      <c r="I4" s="11" t="s">
        <v>127</v>
      </c>
    </row>
    <row r="5" ht="30.75" customHeight="1" spans="1:9">
      <c r="A5" s="69"/>
      <c r="B5" s="70"/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</row>
    <row r="6" ht="18.75" customHeight="1" spans="1:9">
      <c r="A6" s="71">
        <v>1</v>
      </c>
      <c r="B6" s="72" t="s">
        <v>14</v>
      </c>
      <c r="C6" s="13">
        <v>19</v>
      </c>
      <c r="D6" s="13">
        <v>15</v>
      </c>
      <c r="E6" s="26">
        <v>3</v>
      </c>
      <c r="F6" s="13">
        <v>9</v>
      </c>
      <c r="G6" s="13">
        <v>21</v>
      </c>
      <c r="H6" s="26">
        <v>8</v>
      </c>
      <c r="I6" s="13">
        <v>22</v>
      </c>
    </row>
    <row r="7" ht="18.75" customHeight="1" spans="1:9">
      <c r="A7" s="71">
        <v>2</v>
      </c>
      <c r="B7" s="72" t="s">
        <v>15</v>
      </c>
      <c r="C7" s="13">
        <v>21</v>
      </c>
      <c r="D7" s="13">
        <v>17</v>
      </c>
      <c r="E7" s="26">
        <v>3</v>
      </c>
      <c r="F7" s="13">
        <v>9</v>
      </c>
      <c r="G7" s="13">
        <v>21</v>
      </c>
      <c r="H7" s="26">
        <v>8</v>
      </c>
      <c r="I7" s="13">
        <v>25</v>
      </c>
    </row>
    <row r="8" ht="18.75" customHeight="1" spans="1:9">
      <c r="A8" s="71">
        <v>3</v>
      </c>
      <c r="B8" s="72" t="s">
        <v>16</v>
      </c>
      <c r="C8" s="13">
        <v>22</v>
      </c>
      <c r="D8" s="13">
        <v>19</v>
      </c>
      <c r="E8" s="26">
        <v>3</v>
      </c>
      <c r="F8" s="13">
        <v>10</v>
      </c>
      <c r="G8" s="13">
        <v>23</v>
      </c>
      <c r="H8" s="26">
        <v>8</v>
      </c>
      <c r="I8" s="13">
        <v>26</v>
      </c>
    </row>
    <row r="9" ht="18.75" customHeight="1" spans="1:9">
      <c r="A9" s="71">
        <v>4</v>
      </c>
      <c r="B9" s="72" t="s">
        <v>17</v>
      </c>
      <c r="C9" s="13">
        <v>21</v>
      </c>
      <c r="D9" s="13">
        <v>15</v>
      </c>
      <c r="E9" s="26">
        <v>3</v>
      </c>
      <c r="F9" s="13">
        <v>9</v>
      </c>
      <c r="G9" s="13">
        <v>22</v>
      </c>
      <c r="H9" s="26">
        <v>8</v>
      </c>
      <c r="I9" s="13">
        <v>25</v>
      </c>
    </row>
    <row r="10" ht="15.75" customHeight="1" spans="1:9">
      <c r="A10" s="71">
        <v>5</v>
      </c>
      <c r="B10" s="72" t="s">
        <v>18</v>
      </c>
      <c r="C10" s="13">
        <v>19</v>
      </c>
      <c r="D10" s="13">
        <v>19</v>
      </c>
      <c r="E10" s="26">
        <v>3</v>
      </c>
      <c r="F10" s="13">
        <v>10</v>
      </c>
      <c r="G10" s="13">
        <v>24</v>
      </c>
      <c r="H10" s="26">
        <v>8</v>
      </c>
      <c r="I10" s="13">
        <v>25</v>
      </c>
    </row>
    <row r="11" ht="18" customHeight="1" spans="1:9">
      <c r="A11" s="71">
        <v>6</v>
      </c>
      <c r="B11" s="72" t="s">
        <v>19</v>
      </c>
      <c r="C11" s="13">
        <v>17</v>
      </c>
      <c r="D11" s="13">
        <v>15</v>
      </c>
      <c r="E11" s="26">
        <v>2</v>
      </c>
      <c r="F11" s="13">
        <v>8</v>
      </c>
      <c r="G11" s="13">
        <v>20</v>
      </c>
      <c r="H11" s="26">
        <v>6</v>
      </c>
      <c r="I11" s="13">
        <v>21</v>
      </c>
    </row>
    <row r="12" ht="15.75" customHeight="1" spans="1:9">
      <c r="A12" s="71">
        <v>7</v>
      </c>
      <c r="B12" s="72" t="s">
        <v>20</v>
      </c>
      <c r="C12" s="13">
        <v>14</v>
      </c>
      <c r="D12" s="13">
        <v>12</v>
      </c>
      <c r="E12" s="26">
        <v>1</v>
      </c>
      <c r="F12" s="13">
        <v>6</v>
      </c>
      <c r="G12" s="13">
        <v>18</v>
      </c>
      <c r="H12" s="26">
        <v>6</v>
      </c>
      <c r="I12" s="13">
        <v>17</v>
      </c>
    </row>
    <row r="13" ht="16.5" customHeight="1" spans="1:9">
      <c r="A13" s="71">
        <v>8</v>
      </c>
      <c r="B13" s="72" t="s">
        <v>21</v>
      </c>
      <c r="C13" s="13">
        <v>18</v>
      </c>
      <c r="D13" s="13">
        <v>14</v>
      </c>
      <c r="E13" s="26">
        <v>2</v>
      </c>
      <c r="F13" s="13">
        <v>8</v>
      </c>
      <c r="G13" s="13">
        <v>19</v>
      </c>
      <c r="H13" s="26">
        <v>6</v>
      </c>
      <c r="I13" s="13">
        <v>21</v>
      </c>
    </row>
    <row r="14" ht="18.75" customHeight="1" spans="1:9">
      <c r="A14" s="71">
        <v>9</v>
      </c>
      <c r="B14" s="72" t="s">
        <v>22</v>
      </c>
      <c r="C14" s="13">
        <v>19</v>
      </c>
      <c r="D14" s="13">
        <v>17</v>
      </c>
      <c r="E14" s="26">
        <v>3</v>
      </c>
      <c r="F14" s="13">
        <v>8</v>
      </c>
      <c r="G14" s="13">
        <v>20</v>
      </c>
      <c r="H14" s="26">
        <v>6</v>
      </c>
      <c r="I14" s="13">
        <v>22</v>
      </c>
    </row>
    <row r="15" ht="18.75" customHeight="1" spans="1:9">
      <c r="A15" s="71">
        <v>10</v>
      </c>
      <c r="B15" s="72" t="s">
        <v>23</v>
      </c>
      <c r="C15" s="13">
        <v>16</v>
      </c>
      <c r="D15" s="13">
        <v>15</v>
      </c>
      <c r="E15" s="26">
        <v>3</v>
      </c>
      <c r="F15" s="13">
        <v>8</v>
      </c>
      <c r="G15" s="13">
        <v>19</v>
      </c>
      <c r="H15" s="26">
        <v>2</v>
      </c>
      <c r="I15" s="13">
        <v>23</v>
      </c>
    </row>
    <row r="16" ht="17.25" customHeight="1" spans="1:9">
      <c r="A16" s="71">
        <v>11</v>
      </c>
      <c r="B16" s="72" t="s">
        <v>24</v>
      </c>
      <c r="C16" s="13">
        <v>16</v>
      </c>
      <c r="D16" s="13">
        <v>15</v>
      </c>
      <c r="E16" s="26">
        <v>3</v>
      </c>
      <c r="F16" s="13">
        <v>9</v>
      </c>
      <c r="G16" s="13">
        <v>23</v>
      </c>
      <c r="H16" s="26">
        <v>6</v>
      </c>
      <c r="I16" s="13">
        <v>23</v>
      </c>
    </row>
    <row r="17" spans="1:9">
      <c r="A17" s="71">
        <v>12</v>
      </c>
      <c r="B17" s="72" t="s">
        <v>25</v>
      </c>
      <c r="C17" s="13">
        <v>22</v>
      </c>
      <c r="D17" s="13">
        <v>18</v>
      </c>
      <c r="E17" s="26">
        <v>3</v>
      </c>
      <c r="F17" s="13">
        <v>10</v>
      </c>
      <c r="G17" s="13">
        <v>24</v>
      </c>
      <c r="H17" s="26">
        <v>8</v>
      </c>
      <c r="I17" s="13">
        <v>26</v>
      </c>
    </row>
    <row r="18" spans="1:9">
      <c r="A18" s="71">
        <v>13</v>
      </c>
      <c r="B18" s="72" t="s">
        <v>26</v>
      </c>
      <c r="C18" s="13">
        <v>22</v>
      </c>
      <c r="D18" s="13">
        <v>18</v>
      </c>
      <c r="E18" s="26">
        <v>3</v>
      </c>
      <c r="F18" s="13">
        <v>10</v>
      </c>
      <c r="G18" s="13">
        <v>24</v>
      </c>
      <c r="H18" s="26">
        <v>8</v>
      </c>
      <c r="I18" s="13">
        <v>27</v>
      </c>
    </row>
    <row r="19" spans="1:9">
      <c r="A19" s="71">
        <v>14</v>
      </c>
      <c r="B19" s="72" t="s">
        <v>27</v>
      </c>
      <c r="C19" s="13">
        <v>16</v>
      </c>
      <c r="D19" s="13">
        <v>16</v>
      </c>
      <c r="E19" s="26">
        <v>2</v>
      </c>
      <c r="F19" s="13">
        <v>7</v>
      </c>
      <c r="G19" s="13">
        <v>20</v>
      </c>
      <c r="H19" s="26">
        <v>6</v>
      </c>
      <c r="I19" s="13">
        <v>20</v>
      </c>
    </row>
    <row r="20" spans="1:9">
      <c r="A20" s="71">
        <v>15</v>
      </c>
      <c r="B20" s="72" t="s">
        <v>28</v>
      </c>
      <c r="C20" s="13">
        <v>19</v>
      </c>
      <c r="D20" s="13">
        <v>19</v>
      </c>
      <c r="E20" s="26">
        <v>2</v>
      </c>
      <c r="F20" s="13">
        <v>8</v>
      </c>
      <c r="G20" s="13">
        <v>23</v>
      </c>
      <c r="H20" s="26">
        <v>8</v>
      </c>
      <c r="I20" s="13">
        <v>26</v>
      </c>
    </row>
    <row r="21" spans="1:9">
      <c r="A21" s="71">
        <v>16</v>
      </c>
      <c r="B21" s="72" t="s">
        <v>29</v>
      </c>
      <c r="C21" s="13">
        <v>22</v>
      </c>
      <c r="D21" s="13">
        <v>17</v>
      </c>
      <c r="E21" s="26">
        <v>3</v>
      </c>
      <c r="F21" s="13">
        <v>10</v>
      </c>
      <c r="G21" s="13">
        <v>23</v>
      </c>
      <c r="H21" s="26">
        <v>8</v>
      </c>
      <c r="I21" s="13">
        <v>25</v>
      </c>
    </row>
    <row r="22" spans="1:9">
      <c r="A22" s="71">
        <v>17</v>
      </c>
      <c r="B22" s="73" t="s">
        <v>40</v>
      </c>
      <c r="C22" s="13">
        <v>21</v>
      </c>
      <c r="D22" s="13">
        <v>19</v>
      </c>
      <c r="E22" s="26">
        <v>3</v>
      </c>
      <c r="F22" s="13">
        <v>9</v>
      </c>
      <c r="G22" s="13">
        <v>24</v>
      </c>
      <c r="H22" s="26">
        <v>6</v>
      </c>
      <c r="I22" s="13">
        <v>25</v>
      </c>
    </row>
    <row r="23" spans="1:9">
      <c r="A23" s="71">
        <v>18</v>
      </c>
      <c r="B23" s="73" t="s">
        <v>30</v>
      </c>
      <c r="C23" s="13">
        <v>16</v>
      </c>
      <c r="D23" s="13">
        <v>18</v>
      </c>
      <c r="E23" s="26">
        <v>3</v>
      </c>
      <c r="F23" s="13">
        <v>9</v>
      </c>
      <c r="G23" s="13">
        <v>22</v>
      </c>
      <c r="H23" s="26">
        <v>4</v>
      </c>
      <c r="I23" s="13">
        <v>22</v>
      </c>
    </row>
    <row r="24" spans="1:9">
      <c r="A24" s="71">
        <v>19</v>
      </c>
      <c r="B24" s="72" t="s">
        <v>31</v>
      </c>
      <c r="C24" s="13">
        <v>19</v>
      </c>
      <c r="D24" s="13">
        <v>18</v>
      </c>
      <c r="E24" s="26">
        <v>3</v>
      </c>
      <c r="F24" s="13">
        <v>10</v>
      </c>
      <c r="G24" s="13">
        <v>22</v>
      </c>
      <c r="H24" s="26">
        <v>8</v>
      </c>
      <c r="I24" s="13">
        <v>23</v>
      </c>
    </row>
    <row r="25" spans="1:9">
      <c r="A25" s="71">
        <v>20</v>
      </c>
      <c r="B25" s="72" t="s">
        <v>32</v>
      </c>
      <c r="C25" s="13">
        <v>21</v>
      </c>
      <c r="D25" s="13">
        <v>17</v>
      </c>
      <c r="E25" s="26">
        <v>3</v>
      </c>
      <c r="F25" s="13">
        <v>9</v>
      </c>
      <c r="G25" s="13">
        <v>23</v>
      </c>
      <c r="H25" s="26">
        <v>8</v>
      </c>
      <c r="I25" s="13">
        <v>26</v>
      </c>
    </row>
    <row r="26" spans="1:9">
      <c r="A26" s="71">
        <v>21</v>
      </c>
      <c r="B26" s="72" t="s">
        <v>33</v>
      </c>
      <c r="C26" s="13">
        <v>14</v>
      </c>
      <c r="D26" s="13">
        <v>9</v>
      </c>
      <c r="E26" s="26">
        <v>2</v>
      </c>
      <c r="F26" s="13">
        <v>7</v>
      </c>
      <c r="G26" s="13">
        <v>15</v>
      </c>
      <c r="H26" s="26">
        <v>4</v>
      </c>
      <c r="I26" s="13">
        <v>19</v>
      </c>
    </row>
    <row r="27" spans="1:9">
      <c r="A27" s="71">
        <v>22</v>
      </c>
      <c r="B27" s="72" t="s">
        <v>34</v>
      </c>
      <c r="C27" s="13">
        <v>19</v>
      </c>
      <c r="D27" s="13">
        <v>16</v>
      </c>
      <c r="E27" s="26">
        <v>3</v>
      </c>
      <c r="F27" s="13">
        <v>9</v>
      </c>
      <c r="G27" s="13">
        <v>21</v>
      </c>
      <c r="H27" s="26">
        <v>6</v>
      </c>
      <c r="I27" s="13">
        <v>26</v>
      </c>
    </row>
    <row r="28" spans="1:9">
      <c r="A28" s="71">
        <v>23</v>
      </c>
      <c r="B28" s="72" t="s">
        <v>35</v>
      </c>
      <c r="C28" s="13">
        <v>17</v>
      </c>
      <c r="D28" s="13">
        <v>14</v>
      </c>
      <c r="E28" s="26">
        <v>2</v>
      </c>
      <c r="F28" s="13">
        <v>10</v>
      </c>
      <c r="G28" s="13">
        <v>21</v>
      </c>
      <c r="H28" s="26">
        <v>4</v>
      </c>
      <c r="I28" s="13">
        <v>25</v>
      </c>
    </row>
    <row r="29" spans="1:9">
      <c r="A29" s="71">
        <v>24</v>
      </c>
      <c r="B29" s="72" t="s">
        <v>36</v>
      </c>
      <c r="C29" s="13">
        <v>14</v>
      </c>
      <c r="D29" s="13">
        <v>14</v>
      </c>
      <c r="E29" s="26">
        <v>3</v>
      </c>
      <c r="F29" s="13">
        <v>7</v>
      </c>
      <c r="G29" s="13">
        <v>20</v>
      </c>
      <c r="H29" s="26">
        <v>6</v>
      </c>
      <c r="I29" s="13">
        <v>21</v>
      </c>
    </row>
    <row r="30" spans="1:9">
      <c r="A30" s="71">
        <v>25</v>
      </c>
      <c r="B30" s="72" t="s">
        <v>37</v>
      </c>
      <c r="C30" s="13">
        <v>19</v>
      </c>
      <c r="D30" s="13">
        <v>14</v>
      </c>
      <c r="E30" s="26">
        <v>2</v>
      </c>
      <c r="F30" s="13">
        <v>8</v>
      </c>
      <c r="G30" s="13">
        <v>19</v>
      </c>
      <c r="H30" s="26">
        <v>6</v>
      </c>
      <c r="I30" s="13">
        <v>21</v>
      </c>
    </row>
    <row r="31" ht="45" spans="1:9">
      <c r="A31" s="71">
        <v>26</v>
      </c>
      <c r="B31" s="72" t="s">
        <v>38</v>
      </c>
      <c r="C31" s="13">
        <v>22</v>
      </c>
      <c r="D31" s="13">
        <v>19</v>
      </c>
      <c r="E31" s="26">
        <v>3</v>
      </c>
      <c r="F31" s="13">
        <v>9</v>
      </c>
      <c r="G31" s="13">
        <v>23</v>
      </c>
      <c r="H31" s="26">
        <v>8</v>
      </c>
      <c r="I31" s="13">
        <v>24</v>
      </c>
    </row>
    <row r="32" spans="1:9">
      <c r="A32" s="71">
        <v>27</v>
      </c>
      <c r="B32" s="72" t="s">
        <v>39</v>
      </c>
      <c r="C32" s="13">
        <v>19</v>
      </c>
      <c r="D32" s="13">
        <v>19</v>
      </c>
      <c r="E32" s="26">
        <v>2</v>
      </c>
      <c r="F32" s="13">
        <v>10</v>
      </c>
      <c r="G32" s="13">
        <v>22</v>
      </c>
      <c r="H32" s="26">
        <v>8</v>
      </c>
      <c r="I32" s="13">
        <v>25</v>
      </c>
    </row>
    <row r="33" spans="1:9">
      <c r="A33" s="71">
        <v>28</v>
      </c>
      <c r="B33" s="43" t="s">
        <v>41</v>
      </c>
      <c r="C33" s="13">
        <v>13</v>
      </c>
      <c r="D33" s="13">
        <v>8</v>
      </c>
      <c r="E33" s="26">
        <v>3</v>
      </c>
      <c r="F33" s="13">
        <v>7</v>
      </c>
      <c r="G33" s="13">
        <v>16</v>
      </c>
      <c r="H33" s="26">
        <v>4</v>
      </c>
      <c r="I33" s="13">
        <v>22</v>
      </c>
    </row>
    <row r="34" spans="1:9">
      <c r="A34" s="71">
        <v>29</v>
      </c>
      <c r="B34" s="72" t="s">
        <v>42</v>
      </c>
      <c r="C34" s="13">
        <v>16</v>
      </c>
      <c r="D34" s="13">
        <v>18</v>
      </c>
      <c r="E34" s="26">
        <v>3</v>
      </c>
      <c r="F34" s="13">
        <v>8</v>
      </c>
      <c r="G34" s="13">
        <v>23</v>
      </c>
      <c r="H34" s="26">
        <v>6</v>
      </c>
      <c r="I34" s="13">
        <v>25</v>
      </c>
    </row>
    <row r="35" ht="30" spans="1:9">
      <c r="A35" s="71">
        <v>30</v>
      </c>
      <c r="B35" s="72" t="s">
        <v>43</v>
      </c>
      <c r="C35" s="13">
        <v>21</v>
      </c>
      <c r="D35" s="13">
        <v>19</v>
      </c>
      <c r="E35" s="26">
        <v>3</v>
      </c>
      <c r="F35" s="13">
        <v>10</v>
      </c>
      <c r="G35" s="13">
        <v>24</v>
      </c>
      <c r="H35" s="26">
        <v>8</v>
      </c>
      <c r="I35" s="13">
        <v>27</v>
      </c>
    </row>
    <row r="36" ht="30" spans="1:9">
      <c r="A36" s="71">
        <v>31</v>
      </c>
      <c r="B36" s="72" t="s">
        <v>44</v>
      </c>
      <c r="C36" s="13">
        <v>16</v>
      </c>
      <c r="D36" s="13">
        <v>17</v>
      </c>
      <c r="E36" s="26">
        <v>3</v>
      </c>
      <c r="F36" s="13">
        <v>7</v>
      </c>
      <c r="G36" s="13">
        <v>17</v>
      </c>
      <c r="H36" s="26">
        <v>4</v>
      </c>
      <c r="I36" s="13">
        <v>20</v>
      </c>
    </row>
    <row r="37" spans="1:9">
      <c r="A37" s="71">
        <v>32</v>
      </c>
      <c r="B37" s="72" t="s">
        <v>45</v>
      </c>
      <c r="C37" s="13">
        <v>13</v>
      </c>
      <c r="D37" s="13">
        <v>12</v>
      </c>
      <c r="E37" s="26">
        <v>2</v>
      </c>
      <c r="F37" s="13">
        <v>6</v>
      </c>
      <c r="G37" s="13">
        <v>16</v>
      </c>
      <c r="H37" s="26">
        <v>6</v>
      </c>
      <c r="I37" s="13">
        <v>19</v>
      </c>
    </row>
    <row r="38" spans="1:9">
      <c r="A38" s="71">
        <v>33</v>
      </c>
      <c r="B38" s="72" t="s">
        <v>46</v>
      </c>
      <c r="C38" s="13">
        <v>20</v>
      </c>
      <c r="D38" s="13">
        <v>17</v>
      </c>
      <c r="E38" s="26">
        <v>3</v>
      </c>
      <c r="F38" s="13">
        <v>10</v>
      </c>
      <c r="G38" s="13">
        <v>23</v>
      </c>
      <c r="H38" s="26">
        <v>8</v>
      </c>
      <c r="I38" s="13">
        <v>25</v>
      </c>
    </row>
    <row r="39" ht="30" spans="1:9">
      <c r="A39" s="71">
        <v>34</v>
      </c>
      <c r="B39" s="72" t="s">
        <v>47</v>
      </c>
      <c r="C39" s="13">
        <v>22</v>
      </c>
      <c r="D39" s="13">
        <v>11</v>
      </c>
      <c r="E39" s="26">
        <v>1</v>
      </c>
      <c r="F39" s="13">
        <v>5</v>
      </c>
      <c r="G39" s="13">
        <v>16</v>
      </c>
      <c r="H39" s="26">
        <v>4</v>
      </c>
      <c r="I39" s="13">
        <v>16</v>
      </c>
    </row>
    <row r="40" spans="1:9">
      <c r="A40" s="71">
        <v>35</v>
      </c>
      <c r="B40" s="72" t="s">
        <v>48</v>
      </c>
      <c r="C40" s="13">
        <v>17</v>
      </c>
      <c r="D40" s="13">
        <v>16</v>
      </c>
      <c r="E40" s="26">
        <v>3</v>
      </c>
      <c r="F40" s="13">
        <v>9</v>
      </c>
      <c r="G40" s="13">
        <v>18</v>
      </c>
      <c r="H40" s="26">
        <v>6</v>
      </c>
      <c r="I40" s="13">
        <v>21</v>
      </c>
    </row>
    <row r="41" spans="1:9">
      <c r="A41" s="71">
        <v>36</v>
      </c>
      <c r="B41" s="72" t="s">
        <v>49</v>
      </c>
      <c r="C41" s="13">
        <v>16</v>
      </c>
      <c r="D41" s="13">
        <v>17</v>
      </c>
      <c r="E41" s="26">
        <v>3</v>
      </c>
      <c r="F41" s="13">
        <v>8</v>
      </c>
      <c r="G41" s="13">
        <v>20</v>
      </c>
      <c r="H41" s="26">
        <v>4</v>
      </c>
      <c r="I41" s="13">
        <v>23</v>
      </c>
    </row>
    <row r="42" spans="1:9">
      <c r="A42" s="71">
        <v>37</v>
      </c>
      <c r="B42" s="72" t="s">
        <v>50</v>
      </c>
      <c r="C42" s="13">
        <v>21</v>
      </c>
      <c r="D42" s="13">
        <v>17</v>
      </c>
      <c r="E42" s="26">
        <v>3</v>
      </c>
      <c r="F42" s="13">
        <v>9</v>
      </c>
      <c r="G42" s="13">
        <v>22</v>
      </c>
      <c r="H42" s="26">
        <v>8</v>
      </c>
      <c r="I42" s="13">
        <v>26</v>
      </c>
    </row>
    <row r="43" spans="1:9">
      <c r="A43" s="71">
        <v>38</v>
      </c>
      <c r="B43" s="72" t="s">
        <v>51</v>
      </c>
      <c r="C43" s="13">
        <v>21</v>
      </c>
      <c r="D43" s="13">
        <v>18</v>
      </c>
      <c r="E43" s="26">
        <v>3</v>
      </c>
      <c r="F43" s="13">
        <v>9</v>
      </c>
      <c r="G43" s="13">
        <v>24</v>
      </c>
      <c r="H43" s="26">
        <v>6</v>
      </c>
      <c r="I43" s="13">
        <v>26</v>
      </c>
    </row>
    <row r="44" spans="1:9">
      <c r="A44" s="71">
        <v>39</v>
      </c>
      <c r="B44" s="72" t="s">
        <v>52</v>
      </c>
      <c r="C44" s="13">
        <v>21</v>
      </c>
      <c r="D44" s="13">
        <v>17</v>
      </c>
      <c r="E44" s="26">
        <v>3</v>
      </c>
      <c r="F44" s="13">
        <v>9</v>
      </c>
      <c r="G44" s="13">
        <v>22</v>
      </c>
      <c r="H44" s="26">
        <v>8</v>
      </c>
      <c r="I44" s="13">
        <v>25</v>
      </c>
    </row>
    <row r="45" spans="1:9">
      <c r="A45" s="71">
        <v>40</v>
      </c>
      <c r="B45" s="72" t="s">
        <v>53</v>
      </c>
      <c r="C45" s="13">
        <v>21</v>
      </c>
      <c r="D45" s="13">
        <v>18</v>
      </c>
      <c r="E45" s="26">
        <v>3</v>
      </c>
      <c r="F45" s="13">
        <v>8</v>
      </c>
      <c r="G45" s="13">
        <v>21</v>
      </c>
      <c r="H45" s="26">
        <v>6</v>
      </c>
      <c r="I45" s="13">
        <v>19</v>
      </c>
    </row>
    <row r="46" spans="1:9">
      <c r="A46" s="71">
        <v>41</v>
      </c>
      <c r="B46" s="72" t="s">
        <v>54</v>
      </c>
      <c r="C46" s="13">
        <v>18</v>
      </c>
      <c r="D46" s="13">
        <v>17</v>
      </c>
      <c r="E46" s="26">
        <v>3</v>
      </c>
      <c r="F46" s="13">
        <v>10</v>
      </c>
      <c r="G46" s="13">
        <v>22</v>
      </c>
      <c r="H46" s="26">
        <v>8</v>
      </c>
      <c r="I46" s="13">
        <v>24</v>
      </c>
    </row>
    <row r="47" spans="1:9">
      <c r="A47" s="71">
        <v>42</v>
      </c>
      <c r="B47" s="72" t="s">
        <v>55</v>
      </c>
      <c r="C47" s="13">
        <v>17</v>
      </c>
      <c r="D47" s="13">
        <v>14</v>
      </c>
      <c r="E47" s="26">
        <v>3</v>
      </c>
      <c r="F47" s="13">
        <v>8</v>
      </c>
      <c r="G47" s="13">
        <v>18</v>
      </c>
      <c r="H47" s="26">
        <v>6</v>
      </c>
      <c r="I47" s="13">
        <v>21</v>
      </c>
    </row>
    <row r="48" ht="30" spans="1:9">
      <c r="A48" s="71">
        <v>43</v>
      </c>
      <c r="B48" s="72" t="s">
        <v>56</v>
      </c>
      <c r="C48" s="13">
        <v>16</v>
      </c>
      <c r="D48" s="13">
        <v>14</v>
      </c>
      <c r="E48" s="26">
        <v>3</v>
      </c>
      <c r="F48" s="13">
        <v>8</v>
      </c>
      <c r="G48" s="13">
        <v>18</v>
      </c>
      <c r="H48" s="26">
        <v>8</v>
      </c>
      <c r="I48" s="13">
        <v>10</v>
      </c>
    </row>
    <row r="49" spans="1:9">
      <c r="A49" s="71">
        <v>44</v>
      </c>
      <c r="B49" s="72" t="s">
        <v>57</v>
      </c>
      <c r="C49" s="13">
        <v>14</v>
      </c>
      <c r="D49" s="13">
        <v>12</v>
      </c>
      <c r="E49" s="26">
        <v>1</v>
      </c>
      <c r="F49" s="13">
        <v>7</v>
      </c>
      <c r="G49" s="13">
        <v>15</v>
      </c>
      <c r="H49" s="26">
        <v>4</v>
      </c>
      <c r="I49" s="13">
        <v>20</v>
      </c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6">
    <mergeCell ref="A1:I1"/>
    <mergeCell ref="A2:I2"/>
    <mergeCell ref="D3:E3"/>
    <mergeCell ref="G3:H3"/>
    <mergeCell ref="A3:A5"/>
    <mergeCell ref="B3:B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zoomScale="115" zoomScaleNormal="115" workbookViewId="0">
      <selection activeCell="H6" sqref="H6"/>
    </sheetView>
  </sheetViews>
  <sheetFormatPr defaultColWidth="9" defaultRowHeight="15"/>
  <cols>
    <col min="1" max="1" width="4" customWidth="1"/>
    <col min="2" max="2" width="31.7142857142857" customWidth="1"/>
    <col min="3" max="3" width="15.1428571428571" style="26" customWidth="1"/>
    <col min="4" max="4" width="14.2857142857143" style="26" customWidth="1"/>
    <col min="5" max="5" width="14.7142857142857" style="26" customWidth="1"/>
    <col min="6" max="6" width="15.5714285714286" style="26" customWidth="1"/>
    <col min="7" max="8" width="14.7142857142857" style="26" customWidth="1"/>
    <col min="9" max="9" width="15.8571428571429" style="26" customWidth="1"/>
  </cols>
  <sheetData>
    <row r="1" ht="23.25" spans="1:9">
      <c r="A1" s="61" t="s">
        <v>80</v>
      </c>
      <c r="B1" s="61"/>
      <c r="C1" s="61"/>
      <c r="D1" s="61"/>
      <c r="E1" s="61"/>
      <c r="F1" s="61"/>
      <c r="G1" s="61"/>
      <c r="H1" s="61"/>
      <c r="I1" s="61"/>
    </row>
    <row r="2" ht="22.5" spans="1:9">
      <c r="A2" s="62" t="s">
        <v>128</v>
      </c>
      <c r="B2" s="62"/>
      <c r="C2" s="62"/>
      <c r="D2" s="62"/>
      <c r="E2" s="62"/>
      <c r="F2" s="62"/>
      <c r="G2" s="62"/>
      <c r="H2" s="62"/>
      <c r="I2" s="62"/>
    </row>
    <row r="3" ht="27" customHeight="1" spans="1:9">
      <c r="A3" s="63" t="s">
        <v>1</v>
      </c>
      <c r="B3" s="64" t="s">
        <v>2</v>
      </c>
      <c r="C3" s="65" t="s">
        <v>3</v>
      </c>
      <c r="D3" s="66" t="s">
        <v>4</v>
      </c>
      <c r="E3" s="66"/>
      <c r="F3" s="66" t="s">
        <v>87</v>
      </c>
      <c r="G3" s="67" t="s">
        <v>6</v>
      </c>
      <c r="H3" s="68"/>
      <c r="I3" s="66" t="s">
        <v>96</v>
      </c>
    </row>
    <row r="4" ht="50.25" customHeight="1" spans="1:9">
      <c r="A4" s="69"/>
      <c r="B4" s="70"/>
      <c r="C4" s="66" t="s">
        <v>129</v>
      </c>
      <c r="D4" s="66" t="s">
        <v>110</v>
      </c>
      <c r="E4" s="66" t="s">
        <v>130</v>
      </c>
      <c r="F4" s="66" t="s">
        <v>131</v>
      </c>
      <c r="G4" s="66" t="s">
        <v>132</v>
      </c>
      <c r="H4" s="66" t="s">
        <v>130</v>
      </c>
      <c r="I4" s="66" t="s">
        <v>129</v>
      </c>
    </row>
    <row r="5" ht="30.75" customHeight="1" spans="1:9">
      <c r="A5" s="69"/>
      <c r="B5" s="70"/>
      <c r="C5" s="66" t="s">
        <v>13</v>
      </c>
      <c r="D5" s="66" t="s">
        <v>13</v>
      </c>
      <c r="E5" s="66" t="s">
        <v>13</v>
      </c>
      <c r="F5" s="66" t="s">
        <v>13</v>
      </c>
      <c r="G5" s="66" t="s">
        <v>13</v>
      </c>
      <c r="H5" s="66" t="s">
        <v>13</v>
      </c>
      <c r="I5" s="66" t="s">
        <v>13</v>
      </c>
    </row>
    <row r="6" ht="18.75" customHeight="1" spans="1:9">
      <c r="A6" s="71">
        <v>1</v>
      </c>
      <c r="B6" s="72" t="s">
        <v>14</v>
      </c>
      <c r="C6" s="26">
        <v>10</v>
      </c>
      <c r="D6" s="13">
        <v>15</v>
      </c>
      <c r="E6" s="26">
        <v>1</v>
      </c>
      <c r="F6" s="26">
        <v>15</v>
      </c>
      <c r="G6" s="26">
        <v>13</v>
      </c>
      <c r="H6" s="26">
        <v>2</v>
      </c>
      <c r="I6" s="26">
        <v>11</v>
      </c>
    </row>
    <row r="7" ht="18.75" customHeight="1" spans="1:9">
      <c r="A7" s="71">
        <v>2</v>
      </c>
      <c r="B7" s="72" t="s">
        <v>15</v>
      </c>
      <c r="C7" s="26">
        <v>7</v>
      </c>
      <c r="D7" s="13">
        <v>17</v>
      </c>
      <c r="E7" s="26">
        <v>2</v>
      </c>
      <c r="F7" s="26">
        <v>13</v>
      </c>
      <c r="G7" s="26">
        <v>9</v>
      </c>
      <c r="H7" s="26">
        <v>2</v>
      </c>
      <c r="I7" s="26">
        <v>10</v>
      </c>
    </row>
    <row r="8" ht="18.75" customHeight="1" spans="1:9">
      <c r="A8" s="71">
        <v>3</v>
      </c>
      <c r="B8" s="72" t="s">
        <v>16</v>
      </c>
      <c r="C8" s="26">
        <v>10</v>
      </c>
      <c r="D8" s="13">
        <v>19</v>
      </c>
      <c r="E8" s="26">
        <v>2</v>
      </c>
      <c r="F8" s="26">
        <v>14</v>
      </c>
      <c r="G8" s="26">
        <v>7</v>
      </c>
      <c r="H8" s="26">
        <v>2</v>
      </c>
      <c r="I8" s="26">
        <v>10</v>
      </c>
    </row>
    <row r="9" ht="18.75" customHeight="1" spans="1:9">
      <c r="A9" s="71">
        <v>4</v>
      </c>
      <c r="B9" s="72" t="s">
        <v>17</v>
      </c>
      <c r="C9" s="26">
        <v>10</v>
      </c>
      <c r="D9" s="13">
        <v>15</v>
      </c>
      <c r="E9" s="26">
        <v>2</v>
      </c>
      <c r="F9" s="26">
        <v>15</v>
      </c>
      <c r="G9" s="26">
        <v>12</v>
      </c>
      <c r="H9" s="26">
        <v>2</v>
      </c>
      <c r="I9" s="26">
        <v>11</v>
      </c>
    </row>
    <row r="10" ht="15.75" customHeight="1" spans="1:9">
      <c r="A10" s="71">
        <v>5</v>
      </c>
      <c r="B10" s="72" t="s">
        <v>18</v>
      </c>
      <c r="C10" s="26">
        <v>10</v>
      </c>
      <c r="D10" s="13">
        <v>19</v>
      </c>
      <c r="E10" s="26">
        <v>2</v>
      </c>
      <c r="F10" s="26">
        <v>12</v>
      </c>
      <c r="G10" s="26">
        <v>9</v>
      </c>
      <c r="H10" s="26">
        <v>2</v>
      </c>
      <c r="I10" s="26">
        <v>10</v>
      </c>
    </row>
    <row r="11" ht="18" customHeight="1" spans="1:9">
      <c r="A11" s="71">
        <v>6</v>
      </c>
      <c r="B11" s="72" t="s">
        <v>19</v>
      </c>
      <c r="C11" s="26">
        <v>10</v>
      </c>
      <c r="D11" s="13">
        <v>15</v>
      </c>
      <c r="E11" s="26">
        <v>2</v>
      </c>
      <c r="F11" s="26">
        <v>15</v>
      </c>
      <c r="G11" s="26">
        <v>11</v>
      </c>
      <c r="H11" s="26">
        <v>2</v>
      </c>
      <c r="I11" s="26">
        <v>11</v>
      </c>
    </row>
    <row r="12" ht="15.75" customHeight="1" spans="1:9">
      <c r="A12" s="71">
        <v>7</v>
      </c>
      <c r="B12" s="72" t="s">
        <v>20</v>
      </c>
      <c r="C12" s="26">
        <v>11</v>
      </c>
      <c r="D12" s="13">
        <v>12</v>
      </c>
      <c r="E12" s="26">
        <v>2</v>
      </c>
      <c r="F12" s="26">
        <v>15</v>
      </c>
      <c r="G12" s="26">
        <v>10</v>
      </c>
      <c r="H12" s="26">
        <v>2</v>
      </c>
      <c r="I12" s="26">
        <v>11</v>
      </c>
    </row>
    <row r="13" ht="16.5" customHeight="1" spans="1:9">
      <c r="A13" s="71">
        <v>8</v>
      </c>
      <c r="B13" s="72" t="s">
        <v>21</v>
      </c>
      <c r="C13" s="26">
        <v>11</v>
      </c>
      <c r="D13" s="13">
        <v>14</v>
      </c>
      <c r="E13" s="26">
        <v>2</v>
      </c>
      <c r="F13" s="26">
        <v>15</v>
      </c>
      <c r="G13" s="26">
        <v>9</v>
      </c>
      <c r="H13" s="26">
        <v>2</v>
      </c>
      <c r="I13" s="26">
        <v>11</v>
      </c>
    </row>
    <row r="14" ht="18.75" customHeight="1" spans="1:9">
      <c r="A14" s="71">
        <v>9</v>
      </c>
      <c r="B14" s="72" t="s">
        <v>22</v>
      </c>
      <c r="C14" s="26">
        <v>8</v>
      </c>
      <c r="D14" s="13">
        <v>17</v>
      </c>
      <c r="E14" s="26">
        <v>2</v>
      </c>
      <c r="F14" s="26">
        <v>13</v>
      </c>
      <c r="G14" s="26">
        <v>7</v>
      </c>
      <c r="H14" s="26">
        <v>2</v>
      </c>
      <c r="I14" s="26">
        <v>5</v>
      </c>
    </row>
    <row r="15" ht="18.75" customHeight="1" spans="1:9">
      <c r="A15" s="71">
        <v>10</v>
      </c>
      <c r="B15" s="72" t="s">
        <v>23</v>
      </c>
      <c r="C15" s="26">
        <v>8</v>
      </c>
      <c r="D15" s="13">
        <v>15</v>
      </c>
      <c r="E15" s="26">
        <v>2</v>
      </c>
      <c r="F15" s="26">
        <v>15</v>
      </c>
      <c r="G15" s="26">
        <v>5</v>
      </c>
      <c r="H15" s="26">
        <v>2</v>
      </c>
      <c r="I15" s="26">
        <v>8</v>
      </c>
    </row>
    <row r="16" ht="17.25" customHeight="1" spans="1:9">
      <c r="A16" s="71">
        <v>11</v>
      </c>
      <c r="B16" s="72" t="s">
        <v>24</v>
      </c>
      <c r="C16" s="26">
        <v>1</v>
      </c>
      <c r="D16" s="13">
        <v>15</v>
      </c>
      <c r="E16" s="26">
        <v>0</v>
      </c>
      <c r="F16" s="26">
        <v>7</v>
      </c>
      <c r="G16" s="26">
        <v>8</v>
      </c>
      <c r="H16" s="26">
        <v>2</v>
      </c>
      <c r="I16" s="26">
        <v>7</v>
      </c>
    </row>
    <row r="17" spans="1:9">
      <c r="A17" s="71">
        <v>12</v>
      </c>
      <c r="B17" s="72" t="s">
        <v>25</v>
      </c>
      <c r="C17" s="26">
        <v>10</v>
      </c>
      <c r="D17" s="13">
        <v>18</v>
      </c>
      <c r="E17" s="26">
        <v>1</v>
      </c>
      <c r="F17" s="26">
        <v>14</v>
      </c>
      <c r="G17" s="26">
        <v>11</v>
      </c>
      <c r="H17" s="26">
        <v>2</v>
      </c>
      <c r="I17" s="26">
        <v>11</v>
      </c>
    </row>
    <row r="18" spans="1:9">
      <c r="A18" s="71">
        <v>13</v>
      </c>
      <c r="B18" s="72" t="s">
        <v>26</v>
      </c>
      <c r="C18" s="26">
        <v>10</v>
      </c>
      <c r="D18" s="13">
        <v>18</v>
      </c>
      <c r="E18" s="26">
        <v>2</v>
      </c>
      <c r="F18" s="26">
        <v>14</v>
      </c>
      <c r="G18" s="26">
        <v>10</v>
      </c>
      <c r="H18" s="26">
        <v>2</v>
      </c>
      <c r="I18" s="26">
        <v>11</v>
      </c>
    </row>
    <row r="19" spans="1:9">
      <c r="A19" s="71">
        <v>14</v>
      </c>
      <c r="B19" s="72" t="s">
        <v>27</v>
      </c>
      <c r="C19" s="26">
        <v>8</v>
      </c>
      <c r="D19" s="13">
        <v>16</v>
      </c>
      <c r="E19" s="26">
        <v>2</v>
      </c>
      <c r="F19" s="26">
        <v>15</v>
      </c>
      <c r="G19" s="26">
        <v>8</v>
      </c>
      <c r="H19" s="26">
        <v>2</v>
      </c>
      <c r="I19" s="26">
        <v>9</v>
      </c>
    </row>
    <row r="20" spans="1:9">
      <c r="A20" s="71">
        <v>15</v>
      </c>
      <c r="B20" s="72" t="s">
        <v>28</v>
      </c>
      <c r="C20" s="26">
        <v>7</v>
      </c>
      <c r="D20" s="13">
        <v>19</v>
      </c>
      <c r="E20" s="26">
        <v>2</v>
      </c>
      <c r="F20" s="26">
        <v>12</v>
      </c>
      <c r="G20" s="26">
        <v>13</v>
      </c>
      <c r="H20" s="26">
        <v>2</v>
      </c>
      <c r="I20" s="26">
        <v>11</v>
      </c>
    </row>
    <row r="21" spans="1:9">
      <c r="A21" s="71">
        <v>16</v>
      </c>
      <c r="B21" s="72" t="s">
        <v>29</v>
      </c>
      <c r="C21" s="26">
        <v>11</v>
      </c>
      <c r="D21" s="13">
        <v>17</v>
      </c>
      <c r="E21" s="26">
        <v>2</v>
      </c>
      <c r="F21" s="26">
        <v>15</v>
      </c>
      <c r="G21" s="26">
        <v>12</v>
      </c>
      <c r="H21" s="26">
        <v>2</v>
      </c>
      <c r="I21" s="26">
        <v>11</v>
      </c>
    </row>
    <row r="22" spans="1:9">
      <c r="A22" s="71">
        <v>17</v>
      </c>
      <c r="B22" s="73" t="s">
        <v>40</v>
      </c>
      <c r="C22" s="26">
        <v>8</v>
      </c>
      <c r="D22" s="13">
        <v>19</v>
      </c>
      <c r="E22" s="26">
        <v>2</v>
      </c>
      <c r="F22" s="26">
        <v>15</v>
      </c>
      <c r="G22" s="26">
        <v>10</v>
      </c>
      <c r="H22" s="26">
        <v>2</v>
      </c>
      <c r="I22" s="26">
        <v>9</v>
      </c>
    </row>
    <row r="23" spans="1:9">
      <c r="A23" s="71">
        <v>18</v>
      </c>
      <c r="B23" s="73" t="s">
        <v>30</v>
      </c>
      <c r="C23" s="26">
        <v>8</v>
      </c>
      <c r="D23" s="13">
        <v>18</v>
      </c>
      <c r="E23" s="26">
        <v>2</v>
      </c>
      <c r="F23" s="26">
        <v>13</v>
      </c>
      <c r="G23" s="26">
        <v>8</v>
      </c>
      <c r="H23" s="26">
        <v>1</v>
      </c>
      <c r="I23" s="26">
        <v>7</v>
      </c>
    </row>
    <row r="24" spans="1:9">
      <c r="A24" s="71">
        <v>19</v>
      </c>
      <c r="B24" s="72" t="s">
        <v>31</v>
      </c>
      <c r="C24" s="26">
        <v>11</v>
      </c>
      <c r="D24" s="13">
        <v>18</v>
      </c>
      <c r="E24" s="26">
        <v>2</v>
      </c>
      <c r="F24" s="26">
        <v>14</v>
      </c>
      <c r="G24" s="26">
        <v>12</v>
      </c>
      <c r="H24" s="26">
        <v>2</v>
      </c>
      <c r="I24" s="26">
        <v>11</v>
      </c>
    </row>
    <row r="25" spans="1:9">
      <c r="A25" s="71">
        <v>20</v>
      </c>
      <c r="B25" s="72" t="s">
        <v>32</v>
      </c>
      <c r="C25" s="26">
        <v>11</v>
      </c>
      <c r="D25" s="13">
        <v>17</v>
      </c>
      <c r="E25" s="26">
        <v>2</v>
      </c>
      <c r="F25" s="26">
        <v>15</v>
      </c>
      <c r="G25" s="26">
        <v>12</v>
      </c>
      <c r="H25" s="26">
        <v>2</v>
      </c>
      <c r="I25" s="26">
        <v>11</v>
      </c>
    </row>
    <row r="26" spans="1:9">
      <c r="A26" s="71">
        <v>21</v>
      </c>
      <c r="B26" s="72" t="s">
        <v>33</v>
      </c>
      <c r="C26" s="26">
        <v>11</v>
      </c>
      <c r="D26" s="13">
        <v>9</v>
      </c>
      <c r="E26" s="26">
        <v>2</v>
      </c>
      <c r="F26" s="26">
        <v>14</v>
      </c>
      <c r="G26" s="26">
        <v>12</v>
      </c>
      <c r="H26" s="26">
        <v>2</v>
      </c>
      <c r="I26" s="26">
        <v>11</v>
      </c>
    </row>
    <row r="27" spans="1:9">
      <c r="A27" s="71">
        <v>22</v>
      </c>
      <c r="B27" s="72" t="s">
        <v>34</v>
      </c>
      <c r="C27" s="26">
        <v>11</v>
      </c>
      <c r="D27" s="13">
        <v>16</v>
      </c>
      <c r="E27" s="26">
        <v>2</v>
      </c>
      <c r="F27" s="26">
        <v>15</v>
      </c>
      <c r="G27" s="26">
        <v>10</v>
      </c>
      <c r="H27" s="26">
        <v>2</v>
      </c>
      <c r="I27" s="26">
        <v>11</v>
      </c>
    </row>
    <row r="28" spans="1:9">
      <c r="A28" s="71">
        <v>23</v>
      </c>
      <c r="B28" s="72" t="s">
        <v>35</v>
      </c>
      <c r="C28" s="26">
        <v>10</v>
      </c>
      <c r="D28" s="13">
        <v>14</v>
      </c>
      <c r="E28" s="26">
        <v>2</v>
      </c>
      <c r="F28" s="26">
        <v>13</v>
      </c>
      <c r="G28" s="26">
        <v>6</v>
      </c>
      <c r="H28" s="26">
        <v>2</v>
      </c>
      <c r="I28" s="26">
        <v>10</v>
      </c>
    </row>
    <row r="29" spans="1:9">
      <c r="A29" s="71">
        <v>24</v>
      </c>
      <c r="B29" s="72" t="s">
        <v>36</v>
      </c>
      <c r="C29" s="26">
        <v>11</v>
      </c>
      <c r="D29" s="13">
        <v>14</v>
      </c>
      <c r="E29" s="26">
        <v>2</v>
      </c>
      <c r="F29" s="26">
        <v>15</v>
      </c>
      <c r="G29" s="26">
        <v>13</v>
      </c>
      <c r="H29" s="26">
        <v>2</v>
      </c>
      <c r="I29" s="26">
        <v>8</v>
      </c>
    </row>
    <row r="30" spans="1:9">
      <c r="A30" s="71">
        <v>25</v>
      </c>
      <c r="B30" s="72" t="s">
        <v>37</v>
      </c>
      <c r="C30" s="26">
        <v>11</v>
      </c>
      <c r="D30" s="13">
        <v>14</v>
      </c>
      <c r="E30" s="26">
        <v>2</v>
      </c>
      <c r="F30" s="26">
        <v>15</v>
      </c>
      <c r="G30" s="26">
        <v>12</v>
      </c>
      <c r="H30" s="26">
        <v>2</v>
      </c>
      <c r="I30" s="26">
        <v>11</v>
      </c>
    </row>
    <row r="31" ht="45" spans="1:9">
      <c r="A31" s="71">
        <v>26</v>
      </c>
      <c r="B31" s="72" t="s">
        <v>38</v>
      </c>
      <c r="C31" s="26">
        <v>9</v>
      </c>
      <c r="D31" s="13">
        <v>19</v>
      </c>
      <c r="E31" s="26">
        <v>2</v>
      </c>
      <c r="F31" s="26">
        <v>13</v>
      </c>
      <c r="G31" s="26">
        <v>10</v>
      </c>
      <c r="H31" s="26">
        <v>2</v>
      </c>
      <c r="I31" s="26">
        <v>11</v>
      </c>
    </row>
    <row r="32" spans="1:9">
      <c r="A32" s="71">
        <v>27</v>
      </c>
      <c r="B32" s="72" t="s">
        <v>39</v>
      </c>
      <c r="C32" s="26">
        <v>10</v>
      </c>
      <c r="D32" s="13">
        <v>19</v>
      </c>
      <c r="E32" s="26">
        <v>2</v>
      </c>
      <c r="F32" s="26">
        <v>15</v>
      </c>
      <c r="G32" s="26">
        <v>12</v>
      </c>
      <c r="H32" s="26">
        <v>2</v>
      </c>
      <c r="I32" s="26">
        <v>9</v>
      </c>
    </row>
    <row r="33" spans="1:9">
      <c r="A33" s="71">
        <v>28</v>
      </c>
      <c r="B33" s="43" t="s">
        <v>41</v>
      </c>
      <c r="C33" s="26">
        <v>7</v>
      </c>
      <c r="D33" s="13">
        <v>8</v>
      </c>
      <c r="E33" s="26">
        <v>2</v>
      </c>
      <c r="F33" s="26">
        <v>14</v>
      </c>
      <c r="G33" s="26">
        <v>6</v>
      </c>
      <c r="H33" s="26">
        <v>2</v>
      </c>
      <c r="I33" s="26">
        <v>8</v>
      </c>
    </row>
    <row r="34" spans="1:9">
      <c r="A34" s="71">
        <v>29</v>
      </c>
      <c r="B34" s="72" t="s">
        <v>42</v>
      </c>
      <c r="C34" s="26">
        <v>8</v>
      </c>
      <c r="D34" s="13">
        <v>18</v>
      </c>
      <c r="E34" s="26">
        <v>2</v>
      </c>
      <c r="F34" s="26">
        <v>15</v>
      </c>
      <c r="G34" s="26">
        <v>10</v>
      </c>
      <c r="H34" s="26">
        <v>2</v>
      </c>
      <c r="I34" s="26">
        <v>11</v>
      </c>
    </row>
    <row r="35" ht="30" spans="1:9">
      <c r="A35" s="71">
        <v>30</v>
      </c>
      <c r="B35" s="72" t="s">
        <v>43</v>
      </c>
      <c r="C35" s="26">
        <v>11</v>
      </c>
      <c r="D35" s="13">
        <v>19</v>
      </c>
      <c r="E35" s="26">
        <v>2</v>
      </c>
      <c r="F35" s="26">
        <v>15</v>
      </c>
      <c r="G35" s="26">
        <v>13</v>
      </c>
      <c r="H35" s="26">
        <v>2</v>
      </c>
      <c r="I35" s="26">
        <v>11</v>
      </c>
    </row>
    <row r="36" ht="30" spans="1:9">
      <c r="A36" s="71">
        <v>31</v>
      </c>
      <c r="B36" s="72" t="s">
        <v>44</v>
      </c>
      <c r="C36" s="26">
        <v>8</v>
      </c>
      <c r="D36" s="13">
        <v>17</v>
      </c>
      <c r="E36" s="26">
        <v>2</v>
      </c>
      <c r="F36" s="26">
        <v>13</v>
      </c>
      <c r="G36" s="26">
        <v>5</v>
      </c>
      <c r="H36" s="26">
        <v>2</v>
      </c>
      <c r="I36" s="26">
        <v>7</v>
      </c>
    </row>
    <row r="37" spans="1:9">
      <c r="A37" s="71">
        <v>32</v>
      </c>
      <c r="B37" s="72" t="s">
        <v>45</v>
      </c>
      <c r="C37" s="26">
        <v>8</v>
      </c>
      <c r="D37" s="13">
        <v>12</v>
      </c>
      <c r="E37" s="26">
        <v>2</v>
      </c>
      <c r="F37" s="26">
        <v>14</v>
      </c>
      <c r="G37" s="26">
        <v>7</v>
      </c>
      <c r="H37" s="26">
        <v>2</v>
      </c>
      <c r="I37" s="26">
        <v>8</v>
      </c>
    </row>
    <row r="38" spans="1:9">
      <c r="A38" s="71">
        <v>33</v>
      </c>
      <c r="B38" s="72" t="s">
        <v>46</v>
      </c>
      <c r="C38" s="26">
        <v>10</v>
      </c>
      <c r="D38" s="13">
        <v>17</v>
      </c>
      <c r="E38" s="26">
        <v>1</v>
      </c>
      <c r="F38" s="26">
        <v>13</v>
      </c>
      <c r="G38" s="26">
        <v>8</v>
      </c>
      <c r="H38" s="26">
        <v>2</v>
      </c>
      <c r="I38" s="26">
        <v>9</v>
      </c>
    </row>
    <row r="39" ht="30" spans="1:9">
      <c r="A39" s="71">
        <v>34</v>
      </c>
      <c r="B39" s="72" t="s">
        <v>47</v>
      </c>
      <c r="C39" s="26">
        <v>10</v>
      </c>
      <c r="D39" s="13">
        <v>11</v>
      </c>
      <c r="E39" s="26">
        <v>2</v>
      </c>
      <c r="F39" s="26">
        <v>14</v>
      </c>
      <c r="G39" s="26">
        <v>11</v>
      </c>
      <c r="H39" s="26">
        <v>2</v>
      </c>
      <c r="I39" s="26">
        <v>9</v>
      </c>
    </row>
    <row r="40" spans="1:9">
      <c r="A40" s="71">
        <v>35</v>
      </c>
      <c r="B40" s="72" t="s">
        <v>48</v>
      </c>
      <c r="C40" s="26">
        <v>8</v>
      </c>
      <c r="D40" s="13">
        <v>16</v>
      </c>
      <c r="E40" s="26">
        <v>2</v>
      </c>
      <c r="F40" s="26">
        <v>14</v>
      </c>
      <c r="G40" s="26">
        <v>7</v>
      </c>
      <c r="H40" s="26">
        <v>2</v>
      </c>
      <c r="I40" s="26">
        <v>11</v>
      </c>
    </row>
    <row r="41" spans="1:9">
      <c r="A41" s="71">
        <v>36</v>
      </c>
      <c r="B41" s="72" t="s">
        <v>49</v>
      </c>
      <c r="C41" s="26">
        <v>7</v>
      </c>
      <c r="D41" s="13">
        <v>17</v>
      </c>
      <c r="E41" s="26">
        <v>2</v>
      </c>
      <c r="F41" s="26">
        <v>10</v>
      </c>
      <c r="G41" s="26">
        <v>10</v>
      </c>
      <c r="H41" s="26">
        <v>2</v>
      </c>
      <c r="I41" s="26">
        <v>11</v>
      </c>
    </row>
    <row r="42" spans="1:9">
      <c r="A42" s="71">
        <v>37</v>
      </c>
      <c r="B42" s="72" t="s">
        <v>50</v>
      </c>
      <c r="C42" s="26">
        <v>9</v>
      </c>
      <c r="D42" s="13">
        <v>17</v>
      </c>
      <c r="E42" s="26">
        <v>2</v>
      </c>
      <c r="F42" s="26">
        <v>12</v>
      </c>
      <c r="G42" s="26">
        <v>13</v>
      </c>
      <c r="H42" s="26">
        <v>2</v>
      </c>
      <c r="I42" s="26">
        <v>10</v>
      </c>
    </row>
    <row r="43" spans="1:9">
      <c r="A43" s="71">
        <v>38</v>
      </c>
      <c r="B43" s="72" t="s">
        <v>51</v>
      </c>
      <c r="C43" s="26">
        <v>11</v>
      </c>
      <c r="D43" s="13">
        <v>18</v>
      </c>
      <c r="E43" s="26">
        <v>2</v>
      </c>
      <c r="F43" s="26">
        <v>15</v>
      </c>
      <c r="G43" s="26">
        <v>12</v>
      </c>
      <c r="H43" s="26">
        <v>2</v>
      </c>
      <c r="I43" s="26">
        <v>11</v>
      </c>
    </row>
    <row r="44" spans="1:9">
      <c r="A44" s="71">
        <v>39</v>
      </c>
      <c r="B44" s="72" t="s">
        <v>52</v>
      </c>
      <c r="C44" s="26">
        <v>9</v>
      </c>
      <c r="D44" s="13">
        <v>17</v>
      </c>
      <c r="E44" s="26">
        <v>2</v>
      </c>
      <c r="F44" s="26">
        <v>13</v>
      </c>
      <c r="G44" s="26">
        <v>8</v>
      </c>
      <c r="H44" s="26">
        <v>0</v>
      </c>
      <c r="I44" s="26">
        <v>8</v>
      </c>
    </row>
    <row r="45" spans="1:9">
      <c r="A45" s="71">
        <v>40</v>
      </c>
      <c r="B45" s="72" t="s">
        <v>53</v>
      </c>
      <c r="C45" s="26">
        <v>7</v>
      </c>
      <c r="D45" s="13">
        <v>18</v>
      </c>
      <c r="E45" s="26">
        <v>2</v>
      </c>
      <c r="F45" s="26">
        <v>9</v>
      </c>
      <c r="G45" s="26">
        <v>3</v>
      </c>
      <c r="H45" s="26">
        <v>2</v>
      </c>
      <c r="I45" s="26">
        <v>6</v>
      </c>
    </row>
    <row r="46" spans="1:9">
      <c r="A46" s="71">
        <v>41</v>
      </c>
      <c r="B46" s="72" t="s">
        <v>54</v>
      </c>
      <c r="C46" s="26">
        <v>11</v>
      </c>
      <c r="D46" s="13">
        <v>17</v>
      </c>
      <c r="E46" s="26">
        <v>2</v>
      </c>
      <c r="F46" s="26">
        <v>15</v>
      </c>
      <c r="G46" s="26">
        <v>8</v>
      </c>
      <c r="H46" s="26">
        <v>2</v>
      </c>
      <c r="I46" s="26">
        <v>10</v>
      </c>
    </row>
    <row r="47" spans="1:9">
      <c r="A47" s="71">
        <v>42</v>
      </c>
      <c r="B47" s="72" t="s">
        <v>55</v>
      </c>
      <c r="C47" s="26">
        <v>8</v>
      </c>
      <c r="D47" s="13">
        <v>14</v>
      </c>
      <c r="E47" s="26">
        <v>2</v>
      </c>
      <c r="F47" s="26">
        <v>15</v>
      </c>
      <c r="G47" s="26">
        <v>8</v>
      </c>
      <c r="H47" s="26">
        <v>1</v>
      </c>
      <c r="I47" s="26">
        <v>9</v>
      </c>
    </row>
    <row r="48" ht="30" spans="1:9">
      <c r="A48" s="71">
        <v>43</v>
      </c>
      <c r="B48" s="72" t="s">
        <v>56</v>
      </c>
      <c r="C48" s="26">
        <v>6</v>
      </c>
      <c r="D48" s="13">
        <v>14</v>
      </c>
      <c r="E48" s="26">
        <v>2</v>
      </c>
      <c r="F48" s="26">
        <v>5</v>
      </c>
      <c r="G48" s="26">
        <v>5</v>
      </c>
      <c r="H48" s="26">
        <v>2</v>
      </c>
      <c r="I48" s="26">
        <v>2</v>
      </c>
    </row>
    <row r="49" spans="1:9">
      <c r="A49" s="71">
        <v>44</v>
      </c>
      <c r="B49" s="72" t="s">
        <v>57</v>
      </c>
      <c r="C49" s="26">
        <v>8</v>
      </c>
      <c r="D49" s="13">
        <v>12</v>
      </c>
      <c r="E49" s="26">
        <v>2</v>
      </c>
      <c r="F49" s="26">
        <v>14</v>
      </c>
      <c r="G49" s="26">
        <v>6</v>
      </c>
      <c r="H49" s="26">
        <v>2</v>
      </c>
      <c r="I49" s="26">
        <v>7</v>
      </c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6">
    <mergeCell ref="A1:I1"/>
    <mergeCell ref="A2:I2"/>
    <mergeCell ref="D3:E3"/>
    <mergeCell ref="G3:H3"/>
    <mergeCell ref="A3:A5"/>
    <mergeCell ref="B3:B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H7" sqref="H7"/>
    </sheetView>
  </sheetViews>
  <sheetFormatPr defaultColWidth="9" defaultRowHeight="15"/>
  <cols>
    <col min="1" max="1" width="4" customWidth="1"/>
    <col min="2" max="2" width="31.7142857142857" customWidth="1"/>
    <col min="3" max="3" width="15.1428571428571" style="26" customWidth="1"/>
    <col min="4" max="4" width="14.2857142857143" style="26" customWidth="1"/>
    <col min="5" max="5" width="14.7142857142857" style="26" customWidth="1"/>
    <col min="6" max="6" width="15.5714285714286" style="26" customWidth="1"/>
    <col min="7" max="8" width="14.7142857142857" style="26" customWidth="1"/>
    <col min="9" max="9" width="15.8571428571429" style="26" customWidth="1"/>
  </cols>
  <sheetData>
    <row r="1" ht="23.25" spans="1:9">
      <c r="A1" s="61" t="s">
        <v>80</v>
      </c>
      <c r="B1" s="61"/>
      <c r="C1" s="61"/>
      <c r="D1" s="61"/>
      <c r="E1" s="61"/>
      <c r="F1" s="61"/>
      <c r="G1" s="61"/>
      <c r="H1" s="61"/>
      <c r="I1" s="61"/>
    </row>
    <row r="2" ht="22.5" spans="1:9">
      <c r="A2" s="62" t="s">
        <v>133</v>
      </c>
      <c r="B2" s="62"/>
      <c r="C2" s="62"/>
      <c r="D2" s="62"/>
      <c r="E2" s="62"/>
      <c r="F2" s="62"/>
      <c r="G2" s="62"/>
      <c r="H2" s="62"/>
      <c r="I2" s="62"/>
    </row>
    <row r="3" ht="27" customHeight="1" spans="1:9">
      <c r="A3" s="63" t="s">
        <v>1</v>
      </c>
      <c r="B3" s="64" t="s">
        <v>2</v>
      </c>
      <c r="C3" s="65" t="s">
        <v>3</v>
      </c>
      <c r="D3" s="66" t="s">
        <v>4</v>
      </c>
      <c r="E3" s="66"/>
      <c r="F3" s="66" t="s">
        <v>87</v>
      </c>
      <c r="G3" s="67" t="s">
        <v>6</v>
      </c>
      <c r="H3" s="68"/>
      <c r="I3" s="66" t="s">
        <v>96</v>
      </c>
    </row>
    <row r="4" ht="50.25" customHeight="1" spans="1:9">
      <c r="A4" s="69"/>
      <c r="B4" s="70"/>
      <c r="C4" s="66" t="s">
        <v>129</v>
      </c>
      <c r="D4" s="66" t="s">
        <v>134</v>
      </c>
      <c r="E4" s="66" t="s">
        <v>130</v>
      </c>
      <c r="F4" s="66" t="s">
        <v>135</v>
      </c>
      <c r="G4" s="66" t="s">
        <v>134</v>
      </c>
      <c r="H4" s="66" t="s">
        <v>136</v>
      </c>
      <c r="I4" s="66" t="s">
        <v>137</v>
      </c>
    </row>
    <row r="5" ht="30.75" customHeight="1" spans="1:10">
      <c r="A5" s="69"/>
      <c r="B5" s="70"/>
      <c r="C5" s="66" t="s">
        <v>13</v>
      </c>
      <c r="D5" s="66" t="s">
        <v>13</v>
      </c>
      <c r="E5" s="66" t="s">
        <v>13</v>
      </c>
      <c r="F5" s="66" t="s">
        <v>13</v>
      </c>
      <c r="G5" s="66" t="s">
        <v>13</v>
      </c>
      <c r="H5" s="66" t="s">
        <v>13</v>
      </c>
      <c r="I5" s="66" t="s">
        <v>13</v>
      </c>
      <c r="J5" s="46"/>
    </row>
    <row r="6" ht="18.75" customHeight="1" spans="1:11">
      <c r="A6" s="71">
        <v>1</v>
      </c>
      <c r="B6" s="72" t="s">
        <v>14</v>
      </c>
      <c r="C6" s="26">
        <v>11</v>
      </c>
      <c r="D6" s="26">
        <v>15</v>
      </c>
      <c r="E6" s="26">
        <v>2</v>
      </c>
      <c r="F6" s="26">
        <v>14</v>
      </c>
      <c r="G6" s="26">
        <v>17</v>
      </c>
      <c r="H6" s="26">
        <v>6</v>
      </c>
      <c r="I6" s="26">
        <v>21</v>
      </c>
      <c r="K6" s="74"/>
    </row>
    <row r="7" ht="18.75" customHeight="1" spans="1:11">
      <c r="A7" s="71">
        <v>2</v>
      </c>
      <c r="B7" s="72" t="s">
        <v>15</v>
      </c>
      <c r="C7" s="26">
        <v>11</v>
      </c>
      <c r="D7" s="26">
        <v>16</v>
      </c>
      <c r="E7" s="26">
        <v>2</v>
      </c>
      <c r="F7" s="26">
        <v>14</v>
      </c>
      <c r="G7" s="26">
        <v>17</v>
      </c>
      <c r="H7" s="26">
        <v>6</v>
      </c>
      <c r="I7" s="26">
        <v>21</v>
      </c>
      <c r="K7" s="74"/>
    </row>
    <row r="8" ht="18.75" customHeight="1" spans="1:11">
      <c r="A8" s="71">
        <v>3</v>
      </c>
      <c r="B8" s="72" t="s">
        <v>16</v>
      </c>
      <c r="C8" s="26">
        <v>10</v>
      </c>
      <c r="D8" s="26">
        <v>15</v>
      </c>
      <c r="E8" s="26">
        <v>2</v>
      </c>
      <c r="F8" s="26">
        <v>14</v>
      </c>
      <c r="G8" s="26">
        <v>15</v>
      </c>
      <c r="H8" s="26">
        <v>6</v>
      </c>
      <c r="I8" s="26">
        <v>18</v>
      </c>
      <c r="K8" s="74"/>
    </row>
    <row r="9" ht="18.75" customHeight="1" spans="1:11">
      <c r="A9" s="71">
        <v>4</v>
      </c>
      <c r="B9" s="72" t="s">
        <v>17</v>
      </c>
      <c r="C9" s="26">
        <v>9</v>
      </c>
      <c r="D9" s="26">
        <v>17</v>
      </c>
      <c r="E9" s="26">
        <v>2</v>
      </c>
      <c r="F9" s="26">
        <v>14</v>
      </c>
      <c r="G9" s="26">
        <v>18</v>
      </c>
      <c r="H9" s="26">
        <v>6</v>
      </c>
      <c r="I9" s="26">
        <v>23</v>
      </c>
      <c r="K9" s="75"/>
    </row>
    <row r="10" ht="15.75" customHeight="1" spans="1:11">
      <c r="A10" s="71">
        <v>5</v>
      </c>
      <c r="B10" s="72" t="s">
        <v>18</v>
      </c>
      <c r="C10" s="26">
        <v>9</v>
      </c>
      <c r="D10" s="26">
        <v>18</v>
      </c>
      <c r="E10" s="26">
        <v>2</v>
      </c>
      <c r="F10" s="26">
        <v>17</v>
      </c>
      <c r="G10" s="26">
        <v>19</v>
      </c>
      <c r="H10" s="26">
        <v>6</v>
      </c>
      <c r="I10" s="26">
        <v>23</v>
      </c>
      <c r="K10" s="75"/>
    </row>
    <row r="11" ht="18" customHeight="1" spans="1:11">
      <c r="A11" s="71">
        <v>6</v>
      </c>
      <c r="B11" s="72" t="s">
        <v>19</v>
      </c>
      <c r="C11" s="26">
        <v>10</v>
      </c>
      <c r="D11" s="26">
        <v>17</v>
      </c>
      <c r="E11" s="26">
        <v>2</v>
      </c>
      <c r="F11" s="26">
        <v>10</v>
      </c>
      <c r="G11" s="26">
        <v>16</v>
      </c>
      <c r="H11" s="26">
        <v>6</v>
      </c>
      <c r="I11" s="26">
        <v>22</v>
      </c>
      <c r="K11" s="75"/>
    </row>
    <row r="12" ht="15.75" customHeight="1" spans="1:11">
      <c r="A12" s="71">
        <v>7</v>
      </c>
      <c r="B12" s="72" t="s">
        <v>20</v>
      </c>
      <c r="C12" s="26">
        <v>9</v>
      </c>
      <c r="D12" s="26">
        <v>17</v>
      </c>
      <c r="E12" s="26">
        <v>1</v>
      </c>
      <c r="F12" s="26">
        <v>15</v>
      </c>
      <c r="G12" s="26">
        <v>19</v>
      </c>
      <c r="H12" s="26">
        <v>4</v>
      </c>
      <c r="I12" s="26">
        <v>18</v>
      </c>
      <c r="K12" s="75"/>
    </row>
    <row r="13" ht="16.5" customHeight="1" spans="1:11">
      <c r="A13" s="71">
        <v>8</v>
      </c>
      <c r="B13" s="72" t="s">
        <v>21</v>
      </c>
      <c r="C13" s="26">
        <v>10</v>
      </c>
      <c r="D13" s="26">
        <v>17</v>
      </c>
      <c r="E13" s="26">
        <v>2</v>
      </c>
      <c r="F13" s="26">
        <v>12</v>
      </c>
      <c r="G13" s="26">
        <v>18</v>
      </c>
      <c r="H13" s="26">
        <v>6</v>
      </c>
      <c r="I13" s="26">
        <v>20</v>
      </c>
      <c r="K13" s="75"/>
    </row>
    <row r="14" ht="18.75" customHeight="1" spans="1:11">
      <c r="A14" s="71">
        <v>9</v>
      </c>
      <c r="B14" s="72" t="s">
        <v>22</v>
      </c>
      <c r="C14" s="26">
        <v>6</v>
      </c>
      <c r="D14" s="26">
        <v>11</v>
      </c>
      <c r="E14" s="26">
        <v>2</v>
      </c>
      <c r="F14" s="26">
        <v>11</v>
      </c>
      <c r="G14" s="26">
        <v>13</v>
      </c>
      <c r="H14" s="26">
        <v>6</v>
      </c>
      <c r="I14" s="26">
        <v>14</v>
      </c>
      <c r="K14" s="75"/>
    </row>
    <row r="15" ht="18.75" customHeight="1" spans="1:11">
      <c r="A15" s="71">
        <v>10</v>
      </c>
      <c r="B15" s="72" t="s">
        <v>23</v>
      </c>
      <c r="C15" s="26">
        <v>9</v>
      </c>
      <c r="D15" s="26">
        <v>15</v>
      </c>
      <c r="E15" s="26">
        <v>2</v>
      </c>
      <c r="F15" s="26">
        <v>14</v>
      </c>
      <c r="G15" s="26">
        <v>16</v>
      </c>
      <c r="H15" s="26">
        <v>6</v>
      </c>
      <c r="I15" s="26">
        <v>21</v>
      </c>
      <c r="K15" s="75"/>
    </row>
    <row r="16" ht="17.25" customHeight="1" spans="1:11">
      <c r="A16" s="71">
        <v>11</v>
      </c>
      <c r="B16" s="72" t="s">
        <v>24</v>
      </c>
      <c r="C16" s="26">
        <v>6</v>
      </c>
      <c r="D16" s="26">
        <v>15</v>
      </c>
      <c r="E16" s="26">
        <v>2</v>
      </c>
      <c r="F16" s="26">
        <v>9</v>
      </c>
      <c r="G16" s="26">
        <v>16</v>
      </c>
      <c r="H16" s="26">
        <v>6</v>
      </c>
      <c r="I16" s="26">
        <v>23</v>
      </c>
      <c r="K16" s="75"/>
    </row>
    <row r="17" spans="1:11">
      <c r="A17" s="71">
        <v>12</v>
      </c>
      <c r="B17" s="72" t="s">
        <v>25</v>
      </c>
      <c r="C17" s="26">
        <v>9</v>
      </c>
      <c r="D17" s="26">
        <v>14</v>
      </c>
      <c r="E17" s="26">
        <v>2</v>
      </c>
      <c r="F17" s="26">
        <v>13</v>
      </c>
      <c r="G17" s="26">
        <v>17</v>
      </c>
      <c r="H17" s="26">
        <v>4</v>
      </c>
      <c r="I17" s="26">
        <v>22</v>
      </c>
      <c r="K17" s="75"/>
    </row>
    <row r="18" spans="1:11">
      <c r="A18" s="71">
        <v>13</v>
      </c>
      <c r="B18" s="72" t="s">
        <v>26</v>
      </c>
      <c r="C18" s="26">
        <v>9</v>
      </c>
      <c r="D18" s="26">
        <v>18</v>
      </c>
      <c r="E18" s="26">
        <v>2</v>
      </c>
      <c r="F18" s="26">
        <v>14</v>
      </c>
      <c r="G18" s="26">
        <v>18</v>
      </c>
      <c r="H18" s="26">
        <v>6</v>
      </c>
      <c r="I18" s="26">
        <v>23</v>
      </c>
      <c r="K18" s="75"/>
    </row>
    <row r="19" spans="1:11">
      <c r="A19" s="71">
        <v>14</v>
      </c>
      <c r="B19" s="72" t="s">
        <v>27</v>
      </c>
      <c r="C19" s="26">
        <v>8</v>
      </c>
      <c r="D19" s="26">
        <v>16</v>
      </c>
      <c r="E19" s="26">
        <v>2</v>
      </c>
      <c r="F19" s="26">
        <v>17</v>
      </c>
      <c r="G19" s="26">
        <v>17</v>
      </c>
      <c r="H19" s="26">
        <v>6</v>
      </c>
      <c r="I19" s="26">
        <v>21</v>
      </c>
      <c r="K19" s="75"/>
    </row>
    <row r="20" spans="1:11">
      <c r="A20" s="71">
        <v>15</v>
      </c>
      <c r="B20" s="72" t="s">
        <v>28</v>
      </c>
      <c r="C20" s="26">
        <v>8</v>
      </c>
      <c r="D20" s="26">
        <v>16</v>
      </c>
      <c r="E20" s="26">
        <v>2</v>
      </c>
      <c r="F20" s="26">
        <v>11</v>
      </c>
      <c r="G20" s="26">
        <v>14</v>
      </c>
      <c r="H20" s="26">
        <v>6</v>
      </c>
      <c r="I20" s="26">
        <v>18</v>
      </c>
      <c r="K20" s="75"/>
    </row>
    <row r="21" spans="1:11">
      <c r="A21" s="71">
        <v>16</v>
      </c>
      <c r="B21" s="72" t="s">
        <v>29</v>
      </c>
      <c r="C21" s="26">
        <v>11</v>
      </c>
      <c r="D21" s="26">
        <v>17</v>
      </c>
      <c r="E21" s="26">
        <v>2</v>
      </c>
      <c r="F21" s="26">
        <v>17</v>
      </c>
      <c r="G21" s="26">
        <v>20</v>
      </c>
      <c r="H21" s="26">
        <v>6</v>
      </c>
      <c r="I21" s="26">
        <v>23</v>
      </c>
      <c r="K21" s="75"/>
    </row>
    <row r="22" spans="1:11">
      <c r="A22" s="71">
        <v>17</v>
      </c>
      <c r="B22" s="73" t="s">
        <v>40</v>
      </c>
      <c r="C22" s="26">
        <v>7</v>
      </c>
      <c r="D22" s="26">
        <v>11</v>
      </c>
      <c r="E22" s="26">
        <v>2</v>
      </c>
      <c r="F22" s="26">
        <v>13</v>
      </c>
      <c r="G22" s="26">
        <v>14</v>
      </c>
      <c r="H22" s="26">
        <v>6</v>
      </c>
      <c r="I22" s="26">
        <v>21</v>
      </c>
      <c r="K22" s="75"/>
    </row>
    <row r="23" spans="1:11">
      <c r="A23" s="71">
        <v>18</v>
      </c>
      <c r="B23" s="73" t="s">
        <v>30</v>
      </c>
      <c r="C23" s="26">
        <v>9</v>
      </c>
      <c r="D23" s="26">
        <v>12</v>
      </c>
      <c r="E23" s="26">
        <v>2</v>
      </c>
      <c r="F23" s="26">
        <v>11</v>
      </c>
      <c r="G23" s="26">
        <v>14</v>
      </c>
      <c r="H23" s="26">
        <v>4</v>
      </c>
      <c r="I23" s="26">
        <v>13</v>
      </c>
      <c r="K23" s="75"/>
    </row>
    <row r="24" spans="1:11">
      <c r="A24" s="71">
        <v>19</v>
      </c>
      <c r="B24" s="72" t="s">
        <v>31</v>
      </c>
      <c r="C24" s="26">
        <v>11</v>
      </c>
      <c r="D24" s="26">
        <v>18</v>
      </c>
      <c r="E24" s="26">
        <v>2</v>
      </c>
      <c r="F24" s="26">
        <v>17</v>
      </c>
      <c r="G24" s="26">
        <v>20</v>
      </c>
      <c r="H24" s="26">
        <v>6</v>
      </c>
      <c r="I24" s="26">
        <v>22</v>
      </c>
      <c r="K24" s="75"/>
    </row>
    <row r="25" spans="1:11">
      <c r="A25" s="71">
        <v>20</v>
      </c>
      <c r="B25" s="72" t="s">
        <v>32</v>
      </c>
      <c r="C25" s="26">
        <v>9</v>
      </c>
      <c r="D25" s="26">
        <v>16</v>
      </c>
      <c r="E25" s="26">
        <v>2</v>
      </c>
      <c r="F25" s="26">
        <v>14</v>
      </c>
      <c r="G25" s="26">
        <v>18</v>
      </c>
      <c r="H25" s="26">
        <v>6</v>
      </c>
      <c r="I25" s="26">
        <v>23</v>
      </c>
      <c r="K25" s="75"/>
    </row>
    <row r="26" spans="1:11">
      <c r="A26" s="71">
        <v>21</v>
      </c>
      <c r="B26" s="72" t="s">
        <v>33</v>
      </c>
      <c r="C26" s="26">
        <v>9</v>
      </c>
      <c r="D26" s="26">
        <v>15</v>
      </c>
      <c r="E26" s="26">
        <v>2</v>
      </c>
      <c r="F26" s="26">
        <v>11</v>
      </c>
      <c r="G26" s="26">
        <v>15</v>
      </c>
      <c r="H26" s="26">
        <v>4</v>
      </c>
      <c r="I26" s="26">
        <v>22</v>
      </c>
      <c r="K26" s="75"/>
    </row>
    <row r="27" spans="1:11">
      <c r="A27" s="71">
        <v>22</v>
      </c>
      <c r="B27" s="72" t="s">
        <v>34</v>
      </c>
      <c r="C27" s="26">
        <v>11</v>
      </c>
      <c r="D27" s="26">
        <v>18</v>
      </c>
      <c r="E27" s="26">
        <v>2</v>
      </c>
      <c r="F27" s="26">
        <v>14</v>
      </c>
      <c r="G27" s="26">
        <v>19</v>
      </c>
      <c r="H27" s="26">
        <v>6</v>
      </c>
      <c r="I27" s="26">
        <v>23</v>
      </c>
      <c r="K27" s="75"/>
    </row>
    <row r="28" spans="1:11">
      <c r="A28" s="71">
        <v>23</v>
      </c>
      <c r="B28" s="72" t="s">
        <v>35</v>
      </c>
      <c r="C28" s="26">
        <v>10</v>
      </c>
      <c r="D28" s="26">
        <v>15</v>
      </c>
      <c r="E28" s="26">
        <v>2</v>
      </c>
      <c r="F28" s="26">
        <v>13</v>
      </c>
      <c r="G28" s="26">
        <v>18</v>
      </c>
      <c r="H28" s="26">
        <v>6</v>
      </c>
      <c r="I28" s="26">
        <v>22</v>
      </c>
      <c r="K28" s="75"/>
    </row>
    <row r="29" spans="1:11">
      <c r="A29" s="71">
        <v>24</v>
      </c>
      <c r="B29" s="72" t="s">
        <v>36</v>
      </c>
      <c r="C29" s="26">
        <v>9</v>
      </c>
      <c r="D29" s="26">
        <v>15</v>
      </c>
      <c r="E29" s="26">
        <v>2</v>
      </c>
      <c r="F29" s="26">
        <v>14</v>
      </c>
      <c r="G29" s="26">
        <v>14</v>
      </c>
      <c r="H29" s="26">
        <v>6</v>
      </c>
      <c r="I29" s="26">
        <v>19</v>
      </c>
      <c r="K29" s="75"/>
    </row>
    <row r="30" spans="1:11">
      <c r="A30" s="71">
        <v>25</v>
      </c>
      <c r="B30" s="72" t="s">
        <v>37</v>
      </c>
      <c r="C30" s="26">
        <v>10</v>
      </c>
      <c r="D30" s="26">
        <v>17</v>
      </c>
      <c r="E30" s="26">
        <v>2</v>
      </c>
      <c r="F30" s="26">
        <v>17</v>
      </c>
      <c r="G30" s="26">
        <v>17</v>
      </c>
      <c r="H30" s="26">
        <v>6</v>
      </c>
      <c r="I30" s="26">
        <v>23</v>
      </c>
      <c r="K30" s="75"/>
    </row>
    <row r="31" ht="45" spans="1:11">
      <c r="A31" s="71">
        <v>26</v>
      </c>
      <c r="B31" s="72" t="s">
        <v>38</v>
      </c>
      <c r="C31" s="26">
        <v>10</v>
      </c>
      <c r="D31" s="26">
        <v>15</v>
      </c>
      <c r="E31" s="26">
        <v>2</v>
      </c>
      <c r="F31" s="26">
        <v>11</v>
      </c>
      <c r="G31" s="26">
        <v>17</v>
      </c>
      <c r="H31" s="26">
        <v>6</v>
      </c>
      <c r="I31" s="26">
        <v>19</v>
      </c>
      <c r="K31" s="75"/>
    </row>
    <row r="32" spans="1:11">
      <c r="A32" s="71">
        <v>27</v>
      </c>
      <c r="B32" s="72" t="s">
        <v>39</v>
      </c>
      <c r="C32" s="26">
        <v>8</v>
      </c>
      <c r="D32" s="26">
        <v>16</v>
      </c>
      <c r="E32" s="26">
        <v>2</v>
      </c>
      <c r="F32" s="26">
        <v>16</v>
      </c>
      <c r="G32" s="26">
        <v>18</v>
      </c>
      <c r="H32" s="26">
        <v>4</v>
      </c>
      <c r="I32" s="26">
        <v>21</v>
      </c>
      <c r="K32" s="75"/>
    </row>
    <row r="33" spans="1:11">
      <c r="A33" s="71">
        <v>28</v>
      </c>
      <c r="B33" s="43" t="s">
        <v>41</v>
      </c>
      <c r="C33" s="26">
        <v>8</v>
      </c>
      <c r="D33" s="26">
        <v>10</v>
      </c>
      <c r="E33" s="26">
        <v>2</v>
      </c>
      <c r="F33" s="26">
        <v>14</v>
      </c>
      <c r="G33" s="26">
        <v>13</v>
      </c>
      <c r="H33" s="26">
        <v>6</v>
      </c>
      <c r="I33" s="26">
        <v>19</v>
      </c>
      <c r="K33" s="75"/>
    </row>
    <row r="34" spans="1:11">
      <c r="A34" s="71">
        <v>29</v>
      </c>
      <c r="B34" s="72" t="s">
        <v>42</v>
      </c>
      <c r="C34" s="26">
        <v>6</v>
      </c>
      <c r="D34" s="26">
        <v>10</v>
      </c>
      <c r="E34" s="26">
        <v>2</v>
      </c>
      <c r="F34" s="26">
        <v>7</v>
      </c>
      <c r="G34" s="26">
        <v>10</v>
      </c>
      <c r="H34" s="26">
        <v>6</v>
      </c>
      <c r="I34" s="26">
        <v>23</v>
      </c>
      <c r="K34" s="75"/>
    </row>
    <row r="35" ht="30" spans="1:11">
      <c r="A35" s="71">
        <v>30</v>
      </c>
      <c r="B35" s="72" t="s">
        <v>43</v>
      </c>
      <c r="C35" s="26">
        <v>11</v>
      </c>
      <c r="D35" s="26">
        <v>18</v>
      </c>
      <c r="E35" s="26">
        <v>2</v>
      </c>
      <c r="F35" s="26">
        <v>14</v>
      </c>
      <c r="G35" s="26">
        <v>19</v>
      </c>
      <c r="H35" s="26">
        <v>6</v>
      </c>
      <c r="I35" s="26">
        <v>23</v>
      </c>
      <c r="K35" s="75"/>
    </row>
    <row r="36" ht="30" spans="1:11">
      <c r="A36" s="71">
        <v>31</v>
      </c>
      <c r="B36" s="72" t="s">
        <v>44</v>
      </c>
      <c r="C36" s="26">
        <v>10</v>
      </c>
      <c r="D36" s="26">
        <v>16</v>
      </c>
      <c r="E36" s="26">
        <v>2</v>
      </c>
      <c r="F36" s="26">
        <v>17</v>
      </c>
      <c r="G36" s="26">
        <v>17</v>
      </c>
      <c r="H36" s="26">
        <v>6</v>
      </c>
      <c r="I36" s="26">
        <v>13</v>
      </c>
      <c r="K36" s="75"/>
    </row>
    <row r="37" spans="1:11">
      <c r="A37" s="71">
        <v>32</v>
      </c>
      <c r="B37" s="72" t="s">
        <v>45</v>
      </c>
      <c r="C37" s="26">
        <v>9</v>
      </c>
      <c r="D37" s="26">
        <v>14</v>
      </c>
      <c r="E37" s="26">
        <v>2</v>
      </c>
      <c r="F37" s="26">
        <v>13</v>
      </c>
      <c r="G37" s="26">
        <v>16</v>
      </c>
      <c r="H37" s="26">
        <v>6</v>
      </c>
      <c r="I37" s="26">
        <v>14</v>
      </c>
      <c r="K37" s="75"/>
    </row>
    <row r="38" spans="1:11">
      <c r="A38" s="71">
        <v>33</v>
      </c>
      <c r="B38" s="72" t="s">
        <v>46</v>
      </c>
      <c r="C38" s="26">
        <v>9</v>
      </c>
      <c r="D38" s="26">
        <v>16</v>
      </c>
      <c r="E38" s="26">
        <v>2</v>
      </c>
      <c r="F38" s="26">
        <v>11</v>
      </c>
      <c r="G38" s="26">
        <v>14</v>
      </c>
      <c r="H38" s="26">
        <v>6</v>
      </c>
      <c r="I38" s="26">
        <v>20</v>
      </c>
      <c r="K38" s="75"/>
    </row>
    <row r="39" ht="30" spans="1:11">
      <c r="A39" s="71">
        <v>34</v>
      </c>
      <c r="B39" s="72" t="s">
        <v>47</v>
      </c>
      <c r="C39" s="26">
        <v>8</v>
      </c>
      <c r="D39" s="26">
        <v>17</v>
      </c>
      <c r="E39" s="26">
        <v>2</v>
      </c>
      <c r="F39" s="26">
        <v>9</v>
      </c>
      <c r="G39" s="26">
        <v>16</v>
      </c>
      <c r="H39" s="26">
        <v>6</v>
      </c>
      <c r="I39" s="26">
        <v>23</v>
      </c>
      <c r="K39" s="75"/>
    </row>
    <row r="40" spans="1:11">
      <c r="A40" s="71">
        <v>35</v>
      </c>
      <c r="B40" s="72" t="s">
        <v>48</v>
      </c>
      <c r="C40" s="26">
        <v>10</v>
      </c>
      <c r="D40" s="26">
        <v>18</v>
      </c>
      <c r="E40" s="26">
        <v>2</v>
      </c>
      <c r="F40" s="26">
        <v>14</v>
      </c>
      <c r="G40" s="26">
        <v>17</v>
      </c>
      <c r="H40" s="26">
        <v>6</v>
      </c>
      <c r="I40" s="26">
        <v>23</v>
      </c>
      <c r="K40" s="75"/>
    </row>
    <row r="41" spans="1:11">
      <c r="A41" s="71">
        <v>36</v>
      </c>
      <c r="B41" s="72" t="s">
        <v>49</v>
      </c>
      <c r="C41" s="26">
        <v>8</v>
      </c>
      <c r="D41" s="26">
        <v>17</v>
      </c>
      <c r="E41" s="26">
        <v>2</v>
      </c>
      <c r="F41" s="26">
        <v>17</v>
      </c>
      <c r="G41" s="26">
        <v>17</v>
      </c>
      <c r="H41" s="26">
        <v>6</v>
      </c>
      <c r="I41" s="26">
        <v>21</v>
      </c>
      <c r="K41" s="75"/>
    </row>
    <row r="42" spans="1:11">
      <c r="A42" s="71">
        <v>37</v>
      </c>
      <c r="B42" s="72" t="s">
        <v>50</v>
      </c>
      <c r="C42" s="26">
        <v>6</v>
      </c>
      <c r="D42" s="26">
        <v>18</v>
      </c>
      <c r="E42" s="26">
        <v>2</v>
      </c>
      <c r="F42" s="26">
        <v>16</v>
      </c>
      <c r="G42" s="26">
        <v>18</v>
      </c>
      <c r="H42" s="26">
        <v>4</v>
      </c>
      <c r="I42" s="26">
        <v>21</v>
      </c>
      <c r="K42" s="75"/>
    </row>
    <row r="43" spans="1:11">
      <c r="A43" s="71">
        <v>38</v>
      </c>
      <c r="B43" s="72" t="s">
        <v>51</v>
      </c>
      <c r="C43" s="26">
        <v>10</v>
      </c>
      <c r="D43" s="26">
        <v>17</v>
      </c>
      <c r="E43" s="26">
        <v>2</v>
      </c>
      <c r="F43" s="26">
        <v>11</v>
      </c>
      <c r="G43" s="26">
        <v>17</v>
      </c>
      <c r="H43" s="26">
        <v>6</v>
      </c>
      <c r="I43" s="26">
        <v>23</v>
      </c>
      <c r="K43" s="75"/>
    </row>
    <row r="44" spans="1:11">
      <c r="A44" s="71">
        <v>39</v>
      </c>
      <c r="B44" s="72" t="s">
        <v>52</v>
      </c>
      <c r="C44" s="26">
        <v>11</v>
      </c>
      <c r="D44" s="26">
        <v>20</v>
      </c>
      <c r="E44" s="26">
        <v>2</v>
      </c>
      <c r="F44" s="26">
        <v>17</v>
      </c>
      <c r="G44" s="26">
        <v>20</v>
      </c>
      <c r="H44" s="26">
        <v>6</v>
      </c>
      <c r="I44" s="26">
        <v>23</v>
      </c>
      <c r="K44" s="75"/>
    </row>
    <row r="45" spans="1:11">
      <c r="A45" s="71">
        <v>40</v>
      </c>
      <c r="B45" s="72" t="s">
        <v>53</v>
      </c>
      <c r="C45" s="26">
        <v>6</v>
      </c>
      <c r="D45" s="26">
        <v>11</v>
      </c>
      <c r="E45" s="26">
        <v>2</v>
      </c>
      <c r="F45" s="26">
        <v>10</v>
      </c>
      <c r="G45" s="26">
        <v>9</v>
      </c>
      <c r="H45" s="26">
        <v>6</v>
      </c>
      <c r="I45" s="26">
        <v>10</v>
      </c>
      <c r="K45" s="75"/>
    </row>
    <row r="46" spans="1:11">
      <c r="A46" s="71">
        <v>41</v>
      </c>
      <c r="B46" s="72" t="s">
        <v>54</v>
      </c>
      <c r="C46" s="26">
        <v>9</v>
      </c>
      <c r="D46" s="26">
        <v>20</v>
      </c>
      <c r="E46" s="26">
        <v>2</v>
      </c>
      <c r="F46" s="26">
        <v>17</v>
      </c>
      <c r="G46" s="26">
        <v>19</v>
      </c>
      <c r="H46" s="26">
        <v>6</v>
      </c>
      <c r="I46" s="26">
        <v>23</v>
      </c>
      <c r="K46" s="75"/>
    </row>
    <row r="47" spans="1:11">
      <c r="A47" s="71">
        <v>42</v>
      </c>
      <c r="B47" s="72" t="s">
        <v>55</v>
      </c>
      <c r="C47" s="26">
        <v>10</v>
      </c>
      <c r="D47" s="26">
        <v>17</v>
      </c>
      <c r="E47" s="26">
        <v>2</v>
      </c>
      <c r="F47" s="26">
        <v>17</v>
      </c>
      <c r="G47" s="26">
        <v>18</v>
      </c>
      <c r="H47" s="26">
        <v>6</v>
      </c>
      <c r="I47" s="26">
        <v>17</v>
      </c>
      <c r="K47" s="75"/>
    </row>
    <row r="48" ht="30" spans="1:11">
      <c r="A48" s="71">
        <v>43</v>
      </c>
      <c r="B48" s="72" t="s">
        <v>56</v>
      </c>
      <c r="C48" s="26">
        <v>5</v>
      </c>
      <c r="D48" s="26">
        <v>11</v>
      </c>
      <c r="E48" s="26">
        <v>2</v>
      </c>
      <c r="F48" s="26">
        <v>8</v>
      </c>
      <c r="G48" s="26">
        <v>8</v>
      </c>
      <c r="H48" s="26">
        <v>4</v>
      </c>
      <c r="I48" s="26">
        <v>6</v>
      </c>
      <c r="K48" s="75"/>
    </row>
    <row r="49" spans="1:11">
      <c r="A49" s="71">
        <v>44</v>
      </c>
      <c r="B49" s="72" t="s">
        <v>57</v>
      </c>
      <c r="C49" s="26">
        <v>9</v>
      </c>
      <c r="D49" s="26">
        <v>14</v>
      </c>
      <c r="E49" s="26">
        <v>2</v>
      </c>
      <c r="F49" s="26">
        <v>15</v>
      </c>
      <c r="G49" s="26">
        <v>15</v>
      </c>
      <c r="H49" s="26">
        <v>6</v>
      </c>
      <c r="I49" s="26">
        <v>15</v>
      </c>
      <c r="K49" s="75"/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6">
    <mergeCell ref="A1:I1"/>
    <mergeCell ref="A2:I2"/>
    <mergeCell ref="D3:E3"/>
    <mergeCell ref="G3:H3"/>
    <mergeCell ref="A3:A5"/>
    <mergeCell ref="B3:B5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workbookViewId="0">
      <selection activeCell="M4" sqref="M4:N4"/>
    </sheetView>
  </sheetViews>
  <sheetFormatPr defaultColWidth="9" defaultRowHeight="15"/>
  <cols>
    <col min="1" max="1" width="4" customWidth="1"/>
    <col min="2" max="2" width="36.4285714285714" customWidth="1"/>
    <col min="3" max="3" width="10.5714285714286" customWidth="1"/>
    <col min="4" max="4" width="6.42857142857143" customWidth="1"/>
    <col min="5" max="5" width="10.2857142857143" customWidth="1"/>
    <col min="6" max="6" width="6.14285714285714" customWidth="1"/>
    <col min="7" max="7" width="10.2857142857143" customWidth="1"/>
    <col min="8" max="8" width="5.57142857142857" customWidth="1"/>
    <col min="9" max="9" width="9.57142857142857" customWidth="1"/>
    <col min="10" max="10" width="6.28571428571429" customWidth="1"/>
    <col min="11" max="11" width="10.2857142857143" customWidth="1"/>
    <col min="12" max="12" width="6" customWidth="1"/>
    <col min="13" max="13" width="10.4285714285714" customWidth="1"/>
    <col min="14" max="14" width="6" customWidth="1"/>
    <col min="15" max="15" width="10.2857142857143" customWidth="1"/>
    <col min="16" max="16" width="6.42857142857143" customWidth="1"/>
  </cols>
  <sheetData>
    <row r="1" ht="19" customHeight="1" spans="1:16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4" t="s">
        <v>138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" customHeight="1" spans="1:16">
      <c r="A3" s="6" t="s">
        <v>1</v>
      </c>
      <c r="B3" s="57" t="s">
        <v>2</v>
      </c>
      <c r="C3" s="8" t="s">
        <v>3</v>
      </c>
      <c r="D3" s="8"/>
      <c r="E3" s="9" t="s">
        <v>4</v>
      </c>
      <c r="F3" s="9"/>
      <c r="G3" s="9"/>
      <c r="H3" s="9"/>
      <c r="I3" s="9" t="s">
        <v>87</v>
      </c>
      <c r="J3" s="9"/>
      <c r="K3" s="9" t="s">
        <v>6</v>
      </c>
      <c r="L3" s="9"/>
      <c r="M3" s="9"/>
      <c r="N3" s="9"/>
      <c r="O3" s="11" t="s">
        <v>96</v>
      </c>
      <c r="P3" s="11"/>
    </row>
    <row r="4" ht="50.25" customHeight="1" spans="1:16">
      <c r="A4" s="6"/>
      <c r="B4" s="57"/>
      <c r="C4" s="10" t="s">
        <v>139</v>
      </c>
      <c r="D4" s="10"/>
      <c r="E4" s="11" t="s">
        <v>140</v>
      </c>
      <c r="F4" s="11"/>
      <c r="G4" s="11" t="s">
        <v>141</v>
      </c>
      <c r="H4" s="11"/>
      <c r="I4" s="10" t="s">
        <v>142</v>
      </c>
      <c r="J4" s="10"/>
      <c r="K4" s="11" t="s">
        <v>143</v>
      </c>
      <c r="L4" s="11"/>
      <c r="M4" s="11" t="s">
        <v>144</v>
      </c>
      <c r="N4" s="11"/>
      <c r="O4" s="11" t="s">
        <v>145</v>
      </c>
      <c r="P4" s="11"/>
    </row>
    <row r="5" ht="38.25" customHeight="1" spans="1:16">
      <c r="A5" s="6"/>
      <c r="B5" s="57"/>
      <c r="C5" s="11" t="s">
        <v>13</v>
      </c>
      <c r="D5" s="13" t="s">
        <v>94</v>
      </c>
      <c r="E5" s="11" t="s">
        <v>13</v>
      </c>
      <c r="F5" s="14" t="s">
        <v>94</v>
      </c>
      <c r="G5" s="10" t="s">
        <v>13</v>
      </c>
      <c r="H5" s="13" t="s">
        <v>94</v>
      </c>
      <c r="I5" s="12" t="s">
        <v>13</v>
      </c>
      <c r="J5" s="13" t="s">
        <v>94</v>
      </c>
      <c r="K5" s="10" t="s">
        <v>13</v>
      </c>
      <c r="L5" s="13" t="s">
        <v>94</v>
      </c>
      <c r="M5" s="10" t="s">
        <v>13</v>
      </c>
      <c r="N5" s="13" t="s">
        <v>94</v>
      </c>
      <c r="O5" s="11" t="s">
        <v>13</v>
      </c>
      <c r="P5" s="13" t="s">
        <v>94</v>
      </c>
    </row>
    <row r="6" ht="18" customHeight="1" spans="1:16">
      <c r="A6" s="15">
        <v>1</v>
      </c>
      <c r="B6" s="58" t="s">
        <v>14</v>
      </c>
      <c r="C6" s="17">
        <f>SUM(CALCULATION!CN1:CQ1)</f>
        <v>177</v>
      </c>
      <c r="D6" s="18">
        <f>C6/189*100</f>
        <v>93.6507936507936</v>
      </c>
      <c r="E6" s="17">
        <f>SUM(CALCULATION!CS1:CV1)</f>
        <v>242</v>
      </c>
      <c r="F6" s="17">
        <f t="shared" ref="F6:F49" si="0">E6/268*100</f>
        <v>90.2985074626866</v>
      </c>
      <c r="G6" s="17">
        <f>SUM(CALCULATION!CZ1:DC1)</f>
        <v>13</v>
      </c>
      <c r="H6" s="18">
        <f t="shared" ref="H6:H49" si="1">G6/14*100</f>
        <v>92.8571428571429</v>
      </c>
      <c r="I6" s="17">
        <f>SUM(CALCULATION!DE1:DH1)</f>
        <v>146</v>
      </c>
      <c r="J6" s="18">
        <f t="shared" ref="J6:J49" si="2">I6/155*100</f>
        <v>94.1935483870968</v>
      </c>
      <c r="K6" s="17">
        <f>SUM(CALCULATION!DJ1:DM1)</f>
        <v>221</v>
      </c>
      <c r="L6" s="18">
        <f t="shared" ref="L6:L49" si="3">K6/240*100</f>
        <v>92.0833333333333</v>
      </c>
      <c r="M6" s="17">
        <f>SUM(CALCULATION!DO1:DQ1)</f>
        <v>16</v>
      </c>
      <c r="N6" s="18">
        <f t="shared" ref="N6:N49" si="4">M6/16*100</f>
        <v>100</v>
      </c>
      <c r="O6" s="17">
        <f>SUM(CALCULATION!DS1:DV1)</f>
        <v>244</v>
      </c>
      <c r="P6" s="18">
        <f t="shared" ref="P6:P49" si="5">O6/277*100</f>
        <v>88.086642599278</v>
      </c>
    </row>
    <row r="7" ht="18" customHeight="1" spans="1:16">
      <c r="A7" s="15">
        <v>2</v>
      </c>
      <c r="B7" s="58" t="s">
        <v>15</v>
      </c>
      <c r="C7" s="17">
        <f>SUM(CALCULATION!CN2:CQ2)</f>
        <v>175</v>
      </c>
      <c r="D7" s="18">
        <f t="shared" ref="D6:D49" si="6">C7/189*100</f>
        <v>92.5925925925926</v>
      </c>
      <c r="E7" s="17">
        <f>SUM(CALCULATION!CS2:CV2)</f>
        <v>245</v>
      </c>
      <c r="F7" s="17">
        <f t="shared" si="0"/>
        <v>91.4179104477612</v>
      </c>
      <c r="G7" s="17">
        <f>SUM(CALCULATION!CZ2:DC2)</f>
        <v>13</v>
      </c>
      <c r="H7" s="18">
        <f t="shared" si="1"/>
        <v>92.8571428571429</v>
      </c>
      <c r="I7" s="17">
        <f>SUM(CALCULATION!DE2:DH2)</f>
        <v>142</v>
      </c>
      <c r="J7" s="18">
        <f t="shared" si="2"/>
        <v>91.6129032258064</v>
      </c>
      <c r="K7" s="17">
        <f>SUM(CALCULATION!DJ2:DM2)</f>
        <v>215</v>
      </c>
      <c r="L7" s="18">
        <f t="shared" si="3"/>
        <v>89.5833333333333</v>
      </c>
      <c r="M7" s="17">
        <f>SUM(CALCULATION!DO2:DQ2)</f>
        <v>16</v>
      </c>
      <c r="N7" s="18">
        <f t="shared" si="4"/>
        <v>100</v>
      </c>
      <c r="O7" s="17">
        <f>SUM(CALCULATION!DS2:DV2)</f>
        <v>245</v>
      </c>
      <c r="P7" s="18">
        <f t="shared" si="5"/>
        <v>88.4476534296029</v>
      </c>
    </row>
    <row r="8" ht="18" customHeight="1" spans="1:16">
      <c r="A8" s="15">
        <v>3</v>
      </c>
      <c r="B8" s="58" t="s">
        <v>16</v>
      </c>
      <c r="C8" s="17">
        <f>SUM(CALCULATION!CN3:CQ3)</f>
        <v>179</v>
      </c>
      <c r="D8" s="18">
        <f t="shared" si="6"/>
        <v>94.7089947089947</v>
      </c>
      <c r="E8" s="17">
        <f>SUM(CALCULATION!CS3:CV3)</f>
        <v>248</v>
      </c>
      <c r="F8" s="17">
        <f t="shared" si="0"/>
        <v>92.5373134328358</v>
      </c>
      <c r="G8" s="17">
        <f>SUM(CALCULATION!CZ3:DC3)</f>
        <v>14</v>
      </c>
      <c r="H8" s="18">
        <f t="shared" si="1"/>
        <v>100</v>
      </c>
      <c r="I8" s="17">
        <f>SUM(CALCULATION!DE3:DH3)</f>
        <v>147</v>
      </c>
      <c r="J8" s="18">
        <f t="shared" si="2"/>
        <v>94.8387096774194</v>
      </c>
      <c r="K8" s="17">
        <f>SUM(CALCULATION!DJ3:DM3)</f>
        <v>214</v>
      </c>
      <c r="L8" s="18">
        <f t="shared" si="3"/>
        <v>89.1666666666667</v>
      </c>
      <c r="M8" s="17">
        <f>SUM(CALCULATION!DO3:DQ3)</f>
        <v>16</v>
      </c>
      <c r="N8" s="18">
        <f t="shared" si="4"/>
        <v>100</v>
      </c>
      <c r="O8" s="17">
        <f>SUM(CALCULATION!DS3:DV3)</f>
        <v>247</v>
      </c>
      <c r="P8" s="18">
        <f t="shared" si="5"/>
        <v>89.1696750902527</v>
      </c>
    </row>
    <row r="9" ht="18" customHeight="1" spans="1:16">
      <c r="A9" s="15">
        <v>4</v>
      </c>
      <c r="B9" s="58" t="s">
        <v>17</v>
      </c>
      <c r="C9" s="17">
        <f>SUM(CALCULATION!CN4:CQ4)</f>
        <v>179</v>
      </c>
      <c r="D9" s="18">
        <f t="shared" si="6"/>
        <v>94.7089947089947</v>
      </c>
      <c r="E9" s="17">
        <f>SUM(CALCULATION!CS4:CV4)</f>
        <v>244</v>
      </c>
      <c r="F9" s="17">
        <f t="shared" si="0"/>
        <v>91.044776119403</v>
      </c>
      <c r="G9" s="17">
        <f>SUM(CALCULATION!CZ4:DC4)</f>
        <v>13</v>
      </c>
      <c r="H9" s="18">
        <f t="shared" si="1"/>
        <v>92.8571428571429</v>
      </c>
      <c r="I9" s="17">
        <f>SUM(CALCULATION!DE4:DH4)</f>
        <v>149</v>
      </c>
      <c r="J9" s="18">
        <f t="shared" si="2"/>
        <v>96.1290322580645</v>
      </c>
      <c r="K9" s="17">
        <f>SUM(CALCULATION!DJ4:DM4)</f>
        <v>226</v>
      </c>
      <c r="L9" s="18">
        <f t="shared" si="3"/>
        <v>94.1666666666667</v>
      </c>
      <c r="M9" s="17">
        <f>SUM(CALCULATION!DO4:DQ4)</f>
        <v>16</v>
      </c>
      <c r="N9" s="18">
        <f t="shared" si="4"/>
        <v>100</v>
      </c>
      <c r="O9" s="17">
        <f>SUM(CALCULATION!DS4:DV4)</f>
        <v>259</v>
      </c>
      <c r="P9" s="18">
        <f t="shared" si="5"/>
        <v>93.5018050541516</v>
      </c>
    </row>
    <row r="10" ht="18" customHeight="1" spans="1:16">
      <c r="A10" s="15">
        <v>5</v>
      </c>
      <c r="B10" s="58" t="s">
        <v>18</v>
      </c>
      <c r="C10" s="17">
        <f>SUM(CALCULATION!CN5:CQ5)</f>
        <v>177</v>
      </c>
      <c r="D10" s="18">
        <f t="shared" si="6"/>
        <v>93.6507936507936</v>
      </c>
      <c r="E10" s="17">
        <f>SUM(CALCULATION!CS5:CV5)</f>
        <v>253</v>
      </c>
      <c r="F10" s="17">
        <f t="shared" si="0"/>
        <v>94.4029850746269</v>
      </c>
      <c r="G10" s="17">
        <f>SUM(CALCULATION!CZ5:DC5)</f>
        <v>14</v>
      </c>
      <c r="H10" s="18">
        <f t="shared" si="1"/>
        <v>100</v>
      </c>
      <c r="I10" s="17">
        <f>SUM(CALCULATION!DE5:DH5)</f>
        <v>144</v>
      </c>
      <c r="J10" s="18">
        <f t="shared" si="2"/>
        <v>92.9032258064516</v>
      </c>
      <c r="K10" s="17">
        <f>SUM(CALCULATION!DJ5:DM5)</f>
        <v>226</v>
      </c>
      <c r="L10" s="18">
        <f t="shared" si="3"/>
        <v>94.1666666666667</v>
      </c>
      <c r="M10" s="17">
        <f>SUM(CALCULATION!DO5:DQ5)</f>
        <v>16</v>
      </c>
      <c r="N10" s="18">
        <f t="shared" si="4"/>
        <v>100</v>
      </c>
      <c r="O10" s="17">
        <f>SUM(CALCULATION!DS5:DV5)</f>
        <v>259</v>
      </c>
      <c r="P10" s="18">
        <f t="shared" si="5"/>
        <v>93.5018050541516</v>
      </c>
    </row>
    <row r="11" ht="18" customHeight="1" spans="1:16">
      <c r="A11" s="15">
        <v>6</v>
      </c>
      <c r="B11" s="58" t="s">
        <v>19</v>
      </c>
      <c r="C11" s="17">
        <f>SUM(CALCULATION!CN6:CQ6)</f>
        <v>168</v>
      </c>
      <c r="D11" s="18">
        <f t="shared" si="6"/>
        <v>88.8888888888889</v>
      </c>
      <c r="E11" s="17">
        <f>SUM(CALCULATION!CS6:CV6)</f>
        <v>242</v>
      </c>
      <c r="F11" s="17">
        <f t="shared" si="0"/>
        <v>90.2985074626866</v>
      </c>
      <c r="G11" s="17">
        <f>SUM(CALCULATION!CZ6:DC6)</f>
        <v>13</v>
      </c>
      <c r="H11" s="18">
        <f t="shared" si="1"/>
        <v>92.8571428571429</v>
      </c>
      <c r="I11" s="17">
        <f>SUM(CALCULATION!DE6:DH6)</f>
        <v>143</v>
      </c>
      <c r="J11" s="18">
        <f t="shared" si="2"/>
        <v>92.258064516129</v>
      </c>
      <c r="K11" s="17">
        <f>SUM(CALCULATION!DJ6:DM6)</f>
        <v>222</v>
      </c>
      <c r="L11" s="18">
        <f t="shared" si="3"/>
        <v>92.5</v>
      </c>
      <c r="M11" s="17">
        <f>SUM(CALCULATION!DO6:DQ6)</f>
        <v>14</v>
      </c>
      <c r="N11" s="18">
        <f t="shared" si="4"/>
        <v>87.5</v>
      </c>
      <c r="O11" s="17">
        <f>SUM(CALCULATION!DS6:DV6)</f>
        <v>248</v>
      </c>
      <c r="P11" s="18">
        <f t="shared" si="5"/>
        <v>89.5306859205776</v>
      </c>
    </row>
    <row r="12" ht="18" customHeight="1" spans="1:16">
      <c r="A12" s="15">
        <v>7</v>
      </c>
      <c r="B12" s="58" t="s">
        <v>20</v>
      </c>
      <c r="C12" s="17">
        <f>SUM(CALCULATION!CN7:CQ7)</f>
        <v>158</v>
      </c>
      <c r="D12" s="18">
        <f t="shared" si="6"/>
        <v>83.5978835978836</v>
      </c>
      <c r="E12" s="17">
        <f>SUM(CALCULATION!CS7:CV7)</f>
        <v>220</v>
      </c>
      <c r="F12" s="17">
        <f t="shared" si="0"/>
        <v>82.089552238806</v>
      </c>
      <c r="G12" s="17">
        <f>SUM(CALCULATION!CZ7:DC7)</f>
        <v>10</v>
      </c>
      <c r="H12" s="18">
        <f t="shared" si="1"/>
        <v>71.4285714285714</v>
      </c>
      <c r="I12" s="17">
        <f>SUM(CALCULATION!DE7:DH7)</f>
        <v>136</v>
      </c>
      <c r="J12" s="18">
        <f t="shared" si="2"/>
        <v>87.741935483871</v>
      </c>
      <c r="K12" s="17">
        <f>SUM(CALCULATION!DJ7:DM7)</f>
        <v>210</v>
      </c>
      <c r="L12" s="18">
        <f t="shared" si="3"/>
        <v>87.5</v>
      </c>
      <c r="M12" s="17">
        <f>SUM(CALCULATION!DO7:DQ7)</f>
        <v>12</v>
      </c>
      <c r="N12" s="18">
        <f t="shared" si="4"/>
        <v>75</v>
      </c>
      <c r="O12" s="17">
        <f>SUM(CALCULATION!DS7:DV7)</f>
        <v>235</v>
      </c>
      <c r="P12" s="18">
        <f t="shared" si="5"/>
        <v>84.8375451263538</v>
      </c>
    </row>
    <row r="13" ht="18" customHeight="1" spans="1:16">
      <c r="A13" s="15">
        <v>8</v>
      </c>
      <c r="B13" s="58" t="s">
        <v>21</v>
      </c>
      <c r="C13" s="17">
        <f>SUM(CALCULATION!CN8:CQ8)</f>
        <v>180</v>
      </c>
      <c r="D13" s="18">
        <f t="shared" si="6"/>
        <v>95.2380952380952</v>
      </c>
      <c r="E13" s="17">
        <f>SUM(CALCULATION!CS8:CV8)</f>
        <v>238</v>
      </c>
      <c r="F13" s="17">
        <f t="shared" si="0"/>
        <v>88.8059701492537</v>
      </c>
      <c r="G13" s="17">
        <f>SUM(CALCULATION!CZ8:DC8)</f>
        <v>13</v>
      </c>
      <c r="H13" s="18">
        <f t="shared" si="1"/>
        <v>92.8571428571429</v>
      </c>
      <c r="I13" s="17">
        <f>SUM(CALCULATION!DE8:DH8)</f>
        <v>142</v>
      </c>
      <c r="J13" s="18">
        <f t="shared" si="2"/>
        <v>91.6129032258064</v>
      </c>
      <c r="K13" s="17">
        <f>SUM(CALCULATION!DJ8:DM8)</f>
        <v>217</v>
      </c>
      <c r="L13" s="18">
        <f t="shared" si="3"/>
        <v>90.4166666666667</v>
      </c>
      <c r="M13" s="17">
        <f>SUM(CALCULATION!DO8:DQ8)</f>
        <v>14</v>
      </c>
      <c r="N13" s="18">
        <f t="shared" si="4"/>
        <v>87.5</v>
      </c>
      <c r="O13" s="17">
        <f>SUM(CALCULATION!DS8:DV8)</f>
        <v>246</v>
      </c>
      <c r="P13" s="18">
        <f t="shared" si="5"/>
        <v>88.8086642599278</v>
      </c>
    </row>
    <row r="14" ht="18" customHeight="1" spans="1:16">
      <c r="A14" s="15">
        <v>9</v>
      </c>
      <c r="B14" s="58" t="s">
        <v>22</v>
      </c>
      <c r="C14" s="17">
        <f>SUM(CALCULATION!CN9:CQ9)</f>
        <v>157</v>
      </c>
      <c r="D14" s="18">
        <f t="shared" si="6"/>
        <v>83.0687830687831</v>
      </c>
      <c r="E14" s="17">
        <f>SUM(CALCULATION!CS9:CV9)</f>
        <v>233</v>
      </c>
      <c r="F14" s="17">
        <f t="shared" si="0"/>
        <v>86.9402985074627</v>
      </c>
      <c r="G14" s="17">
        <f>SUM(CALCULATION!CZ9:DC9)</f>
        <v>14</v>
      </c>
      <c r="H14" s="18">
        <f t="shared" si="1"/>
        <v>100</v>
      </c>
      <c r="I14" s="17">
        <f>SUM(CALCULATION!DE9:DH9)</f>
        <v>137</v>
      </c>
      <c r="J14" s="18">
        <f t="shared" si="2"/>
        <v>88.3870967741936</v>
      </c>
      <c r="K14" s="17">
        <f>SUM(CALCULATION!DJ9:DM9)</f>
        <v>199</v>
      </c>
      <c r="L14" s="18">
        <f t="shared" si="3"/>
        <v>82.9166666666667</v>
      </c>
      <c r="M14" s="17">
        <f>SUM(CALCULATION!DO9:DQ9)</f>
        <v>14</v>
      </c>
      <c r="N14" s="18">
        <f t="shared" si="4"/>
        <v>87.5</v>
      </c>
      <c r="O14" s="17">
        <f>SUM(CALCULATION!DS9:DV9)</f>
        <v>218</v>
      </c>
      <c r="P14" s="18">
        <f t="shared" si="5"/>
        <v>78.7003610108303</v>
      </c>
    </row>
    <row r="15" ht="18" customHeight="1" spans="1:16">
      <c r="A15" s="15">
        <v>10</v>
      </c>
      <c r="B15" s="58" t="s">
        <v>23</v>
      </c>
      <c r="C15" s="17">
        <f>SUM(CALCULATION!CN10:CQ10)</f>
        <v>166</v>
      </c>
      <c r="D15" s="18">
        <f t="shared" si="6"/>
        <v>87.8306878306878</v>
      </c>
      <c r="E15" s="17">
        <f>SUM(CALCULATION!CS10:CV10)</f>
        <v>241</v>
      </c>
      <c r="F15" s="17">
        <f t="shared" si="0"/>
        <v>89.9253731343284</v>
      </c>
      <c r="G15" s="17">
        <f>SUM(CALCULATION!CZ10:DC10)</f>
        <v>14</v>
      </c>
      <c r="H15" s="18">
        <f t="shared" si="1"/>
        <v>100</v>
      </c>
      <c r="I15" s="17">
        <f>SUM(CALCULATION!DE10:DH10)</f>
        <v>141</v>
      </c>
      <c r="J15" s="18">
        <f t="shared" si="2"/>
        <v>90.9677419354839</v>
      </c>
      <c r="K15" s="17">
        <f>SUM(CALCULATION!DJ10:DM10)</f>
        <v>198</v>
      </c>
      <c r="L15" s="18">
        <f t="shared" si="3"/>
        <v>82.5</v>
      </c>
      <c r="M15" s="17">
        <f>SUM(CALCULATION!DO10:DQ10)</f>
        <v>10</v>
      </c>
      <c r="N15" s="18">
        <f t="shared" si="4"/>
        <v>62.5</v>
      </c>
      <c r="O15" s="17">
        <f>SUM(CALCULATION!DS10:DV10)</f>
        <v>236</v>
      </c>
      <c r="P15" s="18">
        <f t="shared" si="5"/>
        <v>85.1985559566787</v>
      </c>
    </row>
    <row r="16" ht="18" customHeight="1" spans="1:16">
      <c r="A16" s="15">
        <v>11</v>
      </c>
      <c r="B16" s="58" t="s">
        <v>24</v>
      </c>
      <c r="C16" s="17">
        <f>SUM(CALCULATION!CN11:CQ11)</f>
        <v>157</v>
      </c>
      <c r="D16" s="18">
        <f t="shared" si="6"/>
        <v>83.0687830687831</v>
      </c>
      <c r="E16" s="17">
        <f>SUM(CALCULATION!CS11:CV11)</f>
        <v>235</v>
      </c>
      <c r="F16" s="17">
        <f t="shared" si="0"/>
        <v>87.6865671641791</v>
      </c>
      <c r="G16" s="17">
        <f>SUM(CALCULATION!CZ11:DC11)</f>
        <v>12</v>
      </c>
      <c r="H16" s="18">
        <f t="shared" si="1"/>
        <v>85.7142857142857</v>
      </c>
      <c r="I16" s="17">
        <f>SUM(CALCULATION!DE11:DH11)</f>
        <v>127</v>
      </c>
      <c r="J16" s="18">
        <f t="shared" si="2"/>
        <v>81.9354838709677</v>
      </c>
      <c r="K16" s="17">
        <f>SUM(CALCULATION!DJ11:DM11)</f>
        <v>209</v>
      </c>
      <c r="L16" s="18">
        <f t="shared" si="3"/>
        <v>87.0833333333333</v>
      </c>
      <c r="M16" s="17">
        <f>SUM(CALCULATION!DO11:DQ11)</f>
        <v>14</v>
      </c>
      <c r="N16" s="18">
        <f t="shared" si="4"/>
        <v>87.5</v>
      </c>
      <c r="O16" s="17">
        <f>SUM(CALCULATION!DS11:DV11)</f>
        <v>232</v>
      </c>
      <c r="P16" s="18">
        <f t="shared" si="5"/>
        <v>83.7545126353791</v>
      </c>
    </row>
    <row r="17" ht="18" customHeight="1" spans="1:16">
      <c r="A17" s="15">
        <v>12</v>
      </c>
      <c r="B17" s="58" t="s">
        <v>25</v>
      </c>
      <c r="C17" s="17">
        <f>SUM(CALCULATION!CN12:CQ12)</f>
        <v>177</v>
      </c>
      <c r="D17" s="18">
        <f t="shared" si="6"/>
        <v>93.6507936507936</v>
      </c>
      <c r="E17" s="17">
        <f>SUM(CALCULATION!CS12:CV12)</f>
        <v>240</v>
      </c>
      <c r="F17" s="17">
        <f t="shared" si="0"/>
        <v>89.5522388059701</v>
      </c>
      <c r="G17" s="17">
        <f>SUM(CALCULATION!CZ12:DC12)</f>
        <v>13</v>
      </c>
      <c r="H17" s="18">
        <f t="shared" si="1"/>
        <v>92.8571428571429</v>
      </c>
      <c r="I17" s="17">
        <f>SUM(CALCULATION!DE12:DH12)</f>
        <v>137</v>
      </c>
      <c r="J17" s="18">
        <f t="shared" si="2"/>
        <v>88.3870967741936</v>
      </c>
      <c r="K17" s="17">
        <f>SUM(CALCULATION!DJ12:DM12)</f>
        <v>226</v>
      </c>
      <c r="L17" s="18">
        <f t="shared" si="3"/>
        <v>94.1666666666667</v>
      </c>
      <c r="M17" s="17">
        <f>SUM(CALCULATION!DO12:DQ12)</f>
        <v>14</v>
      </c>
      <c r="N17" s="18">
        <f t="shared" si="4"/>
        <v>87.5</v>
      </c>
      <c r="O17" s="17">
        <f>SUM(CALCULATION!DS12:DV12)</f>
        <v>255</v>
      </c>
      <c r="P17" s="18">
        <f t="shared" si="5"/>
        <v>92.057761732852</v>
      </c>
    </row>
    <row r="18" ht="18" customHeight="1" spans="1:16">
      <c r="A18" s="15">
        <v>13</v>
      </c>
      <c r="B18" s="58" t="s">
        <v>26</v>
      </c>
      <c r="C18" s="17">
        <f>SUM(CALCULATION!CN13:CQ13)</f>
        <v>174</v>
      </c>
      <c r="D18" s="18">
        <f t="shared" si="6"/>
        <v>92.0634920634921</v>
      </c>
      <c r="E18" s="17">
        <f>SUM(CALCULATION!CS13:CV13)</f>
        <v>248</v>
      </c>
      <c r="F18" s="17">
        <f t="shared" si="0"/>
        <v>92.5373134328358</v>
      </c>
      <c r="G18" s="17">
        <f>SUM(CALCULATION!CZ13:DC13)</f>
        <v>14</v>
      </c>
      <c r="H18" s="18">
        <f t="shared" si="1"/>
        <v>100</v>
      </c>
      <c r="I18" s="17">
        <f>SUM(CALCULATION!DE13:DH13)</f>
        <v>144</v>
      </c>
      <c r="J18" s="18">
        <f t="shared" si="2"/>
        <v>92.9032258064516</v>
      </c>
      <c r="K18" s="17">
        <f>SUM(CALCULATION!DJ13:DM13)</f>
        <v>222</v>
      </c>
      <c r="L18" s="18">
        <f t="shared" si="3"/>
        <v>92.5</v>
      </c>
      <c r="M18" s="17">
        <f>SUM(CALCULATION!DO13:DQ13)</f>
        <v>16</v>
      </c>
      <c r="N18" s="18">
        <f t="shared" si="4"/>
        <v>100</v>
      </c>
      <c r="O18" s="17">
        <f>SUM(CALCULATION!DS13:DV13)</f>
        <v>262</v>
      </c>
      <c r="P18" s="18">
        <f t="shared" si="5"/>
        <v>94.5848375451263</v>
      </c>
    </row>
    <row r="19" ht="18" customHeight="1" spans="1:16">
      <c r="A19" s="15">
        <v>14</v>
      </c>
      <c r="B19" s="58" t="s">
        <v>27</v>
      </c>
      <c r="C19" s="17">
        <f>SUM(CALCULATION!CN14:CQ14)</f>
        <v>171</v>
      </c>
      <c r="D19" s="18">
        <f t="shared" si="6"/>
        <v>90.4761904761905</v>
      </c>
      <c r="E19" s="17">
        <f>SUM(CALCULATION!CS14:CV14)</f>
        <v>244</v>
      </c>
      <c r="F19" s="17">
        <f t="shared" si="0"/>
        <v>91.044776119403</v>
      </c>
      <c r="G19" s="17">
        <f>SUM(CALCULATION!CZ14:DC14)</f>
        <v>13</v>
      </c>
      <c r="H19" s="18">
        <f t="shared" si="1"/>
        <v>92.8571428571429</v>
      </c>
      <c r="I19" s="17">
        <f>SUM(CALCULATION!DE14:DH14)</f>
        <v>147</v>
      </c>
      <c r="J19" s="18">
        <f t="shared" si="2"/>
        <v>94.8387096774194</v>
      </c>
      <c r="K19" s="17">
        <f>SUM(CALCULATION!DJ14:DM14)</f>
        <v>218</v>
      </c>
      <c r="L19" s="18">
        <f t="shared" si="3"/>
        <v>90.8333333333333</v>
      </c>
      <c r="M19" s="17">
        <f>SUM(CALCULATION!DO14:DQ14)</f>
        <v>14</v>
      </c>
      <c r="N19" s="18">
        <f t="shared" si="4"/>
        <v>87.5</v>
      </c>
      <c r="O19" s="17">
        <f>SUM(CALCULATION!DS14:DV14)</f>
        <v>245</v>
      </c>
      <c r="P19" s="18">
        <f t="shared" si="5"/>
        <v>88.4476534296029</v>
      </c>
    </row>
    <row r="20" ht="18" customHeight="1" spans="1:16">
      <c r="A20" s="15">
        <v>15</v>
      </c>
      <c r="B20" s="58" t="s">
        <v>28</v>
      </c>
      <c r="C20" s="17">
        <f>SUM(CALCULATION!CN15:CQ15)</f>
        <v>166</v>
      </c>
      <c r="D20" s="18">
        <f t="shared" si="6"/>
        <v>87.8306878306878</v>
      </c>
      <c r="E20" s="17">
        <f>SUM(CALCULATION!CS15:CV15)</f>
        <v>246</v>
      </c>
      <c r="F20" s="17">
        <f t="shared" si="0"/>
        <v>91.7910447761194</v>
      </c>
      <c r="G20" s="17">
        <f>SUM(CALCULATION!CZ15:DC15)</f>
        <v>13</v>
      </c>
      <c r="H20" s="18">
        <f t="shared" si="1"/>
        <v>92.8571428571429</v>
      </c>
      <c r="I20" s="17">
        <f>SUM(CALCULATION!DE15:DH15)</f>
        <v>141</v>
      </c>
      <c r="J20" s="18">
        <f t="shared" si="2"/>
        <v>90.9677419354839</v>
      </c>
      <c r="K20" s="17">
        <f>SUM(CALCULATION!DJ15:DM15)</f>
        <v>220</v>
      </c>
      <c r="L20" s="18">
        <f t="shared" si="3"/>
        <v>91.6666666666667</v>
      </c>
      <c r="M20" s="17">
        <f>SUM(CALCULATION!DO15:DQ15)</f>
        <v>16</v>
      </c>
      <c r="N20" s="18">
        <f t="shared" si="4"/>
        <v>100</v>
      </c>
      <c r="O20" s="17">
        <f>SUM(CALCULATION!DS15:DV15)</f>
        <v>238</v>
      </c>
      <c r="P20" s="18">
        <f t="shared" si="5"/>
        <v>85.9205776173285</v>
      </c>
    </row>
    <row r="21" ht="18" customHeight="1" spans="1:16">
      <c r="A21" s="15">
        <v>16</v>
      </c>
      <c r="B21" s="58" t="s">
        <v>29</v>
      </c>
      <c r="C21" s="17">
        <f>SUM(CALCULATION!CN16:CQ16)</f>
        <v>183</v>
      </c>
      <c r="D21" s="18">
        <f t="shared" si="6"/>
        <v>96.8253968253968</v>
      </c>
      <c r="E21" s="17">
        <f>SUM(CALCULATION!CS16:CV16)</f>
        <v>249</v>
      </c>
      <c r="F21" s="17">
        <f t="shared" si="0"/>
        <v>92.910447761194</v>
      </c>
      <c r="G21" s="17">
        <f>SUM(CALCULATION!CZ16:DC16)</f>
        <v>14</v>
      </c>
      <c r="H21" s="18">
        <f t="shared" si="1"/>
        <v>100</v>
      </c>
      <c r="I21" s="17">
        <f>SUM(CALCULATION!DE16:DH16)</f>
        <v>148</v>
      </c>
      <c r="J21" s="18">
        <f t="shared" si="2"/>
        <v>95.4838709677419</v>
      </c>
      <c r="K21" s="17">
        <f>SUM(CALCULATION!DJ16:DM16)</f>
        <v>227</v>
      </c>
      <c r="L21" s="18">
        <f t="shared" si="3"/>
        <v>94.5833333333333</v>
      </c>
      <c r="M21" s="17">
        <f>SUM(CALCULATION!DO16:DQ16)</f>
        <v>16</v>
      </c>
      <c r="N21" s="18">
        <f t="shared" si="4"/>
        <v>100</v>
      </c>
      <c r="O21" s="17">
        <f>SUM(CALCULATION!DS16:DV16)</f>
        <v>260</v>
      </c>
      <c r="P21" s="18">
        <f t="shared" si="5"/>
        <v>93.8628158844765</v>
      </c>
    </row>
    <row r="22" ht="18" customHeight="1" spans="1:16">
      <c r="A22" s="15">
        <v>17</v>
      </c>
      <c r="B22" s="58" t="s">
        <v>40</v>
      </c>
      <c r="C22" s="17">
        <f>SUM(CALCULATION!CN17:CQ17)</f>
        <v>154</v>
      </c>
      <c r="D22" s="18">
        <f t="shared" si="6"/>
        <v>81.4814814814815</v>
      </c>
      <c r="E22" s="17">
        <f>SUM(CALCULATION!CS17:CV17)</f>
        <v>224</v>
      </c>
      <c r="F22" s="17">
        <f t="shared" si="0"/>
        <v>83.5820895522388</v>
      </c>
      <c r="G22" s="17">
        <f>SUM(CALCULATION!CZ17:DC17)</f>
        <v>14</v>
      </c>
      <c r="H22" s="18">
        <f t="shared" si="1"/>
        <v>100</v>
      </c>
      <c r="I22" s="17">
        <f>SUM(CALCULATION!DE17:DH17)</f>
        <v>135</v>
      </c>
      <c r="J22" s="18">
        <f t="shared" si="2"/>
        <v>87.0967741935484</v>
      </c>
      <c r="K22" s="17">
        <f>SUM(CALCULATION!DJ17:DM17)</f>
        <v>205</v>
      </c>
      <c r="L22" s="18">
        <f t="shared" si="3"/>
        <v>85.4166666666667</v>
      </c>
      <c r="M22" s="17">
        <f>SUM(CALCULATION!DO17:DQ17)</f>
        <v>14</v>
      </c>
      <c r="N22" s="18">
        <f t="shared" si="4"/>
        <v>87.5</v>
      </c>
      <c r="O22" s="17">
        <f>SUM(CALCULATION!DS17:DV17)</f>
        <v>233</v>
      </c>
      <c r="P22" s="18">
        <f t="shared" si="5"/>
        <v>84.115523465704</v>
      </c>
    </row>
    <row r="23" ht="18" customHeight="1" spans="1:16">
      <c r="A23" s="15">
        <v>18</v>
      </c>
      <c r="B23" s="58" t="s">
        <v>30</v>
      </c>
      <c r="C23" s="17">
        <f>SUM(CALCULATION!CN18:CQ18)</f>
        <v>163</v>
      </c>
      <c r="D23" s="18">
        <f t="shared" si="6"/>
        <v>86.2433862433862</v>
      </c>
      <c r="E23" s="17">
        <f>SUM(CALCULATION!CS18:CV18)</f>
        <v>242</v>
      </c>
      <c r="F23" s="17">
        <f t="shared" si="0"/>
        <v>90.2985074626866</v>
      </c>
      <c r="G23" s="17">
        <f>SUM(CALCULATION!CZ18:DC18)</f>
        <v>14</v>
      </c>
      <c r="H23" s="18">
        <f t="shared" si="1"/>
        <v>100</v>
      </c>
      <c r="I23" s="17">
        <f>SUM(CALCULATION!DE18:DH18)</f>
        <v>139</v>
      </c>
      <c r="J23" s="18">
        <f t="shared" si="2"/>
        <v>89.6774193548387</v>
      </c>
      <c r="K23" s="17">
        <f>SUM(CALCULATION!DJ18:DM18)</f>
        <v>206</v>
      </c>
      <c r="L23" s="18">
        <f t="shared" si="3"/>
        <v>85.8333333333333</v>
      </c>
      <c r="M23" s="17">
        <f>SUM(CALCULATION!DO18:DQ18)</f>
        <v>9</v>
      </c>
      <c r="N23" s="18">
        <f t="shared" si="4"/>
        <v>56.25</v>
      </c>
      <c r="O23" s="17">
        <f>SUM(CALCULATION!DS18:DV18)</f>
        <v>221</v>
      </c>
      <c r="P23" s="18">
        <f t="shared" si="5"/>
        <v>79.7833935018051</v>
      </c>
    </row>
    <row r="24" ht="18" customHeight="1" spans="1:16">
      <c r="A24" s="15">
        <v>19</v>
      </c>
      <c r="B24" s="58" t="s">
        <v>31</v>
      </c>
      <c r="C24" s="17">
        <f>SUM(CALCULATION!CN19:CQ19)</f>
        <v>186</v>
      </c>
      <c r="D24" s="18">
        <f t="shared" si="6"/>
        <v>98.4126984126984</v>
      </c>
      <c r="E24" s="17">
        <f>SUM(CALCULATION!CS19:CV19)</f>
        <v>256</v>
      </c>
      <c r="F24" s="17">
        <f t="shared" si="0"/>
        <v>95.5223880597015</v>
      </c>
      <c r="G24" s="17">
        <f>SUM(CALCULATION!CZ19:DC19)</f>
        <v>14</v>
      </c>
      <c r="H24" s="18">
        <f t="shared" si="1"/>
        <v>100</v>
      </c>
      <c r="I24" s="17">
        <f>SUM(CALCULATION!DE19:DH19)</f>
        <v>153</v>
      </c>
      <c r="J24" s="18">
        <f t="shared" si="2"/>
        <v>98.7096774193548</v>
      </c>
      <c r="K24" s="17">
        <f>SUM(CALCULATION!DJ19:DM19)</f>
        <v>234</v>
      </c>
      <c r="L24" s="18">
        <f t="shared" si="3"/>
        <v>97.5</v>
      </c>
      <c r="M24" s="17">
        <f>SUM(CALCULATION!DO19:DQ19)</f>
        <v>16</v>
      </c>
      <c r="N24" s="18">
        <f t="shared" si="4"/>
        <v>100</v>
      </c>
      <c r="O24" s="17">
        <f>SUM(CALCULATION!DS19:DV19)</f>
        <v>260</v>
      </c>
      <c r="P24" s="18">
        <f t="shared" si="5"/>
        <v>93.8628158844765</v>
      </c>
    </row>
    <row r="25" ht="18" customHeight="1" spans="1:16">
      <c r="A25" s="15">
        <v>20</v>
      </c>
      <c r="B25" s="58" t="s">
        <v>32</v>
      </c>
      <c r="C25" s="17">
        <f>SUM(CALCULATION!CN20:CQ20)</f>
        <v>169</v>
      </c>
      <c r="D25" s="18">
        <f t="shared" si="6"/>
        <v>89.4179894179894</v>
      </c>
      <c r="E25" s="17">
        <f>SUM(CALCULATION!CS20:CV20)</f>
        <v>229</v>
      </c>
      <c r="F25" s="17">
        <f t="shared" si="0"/>
        <v>85.4477611940299</v>
      </c>
      <c r="G25" s="17">
        <f>SUM(CALCULATION!CZ20:DC20)</f>
        <v>13</v>
      </c>
      <c r="H25" s="18">
        <f t="shared" si="1"/>
        <v>92.8571428571429</v>
      </c>
      <c r="I25" s="17">
        <f>SUM(CALCULATION!DE20:DH20)</f>
        <v>139</v>
      </c>
      <c r="J25" s="18">
        <f t="shared" si="2"/>
        <v>89.6774193548387</v>
      </c>
      <c r="K25" s="17">
        <f>SUM(CALCULATION!DJ20:DM20)</f>
        <v>215</v>
      </c>
      <c r="L25" s="18">
        <f t="shared" si="3"/>
        <v>89.5833333333333</v>
      </c>
      <c r="M25" s="17">
        <f>SUM(CALCULATION!DO20:DQ20)</f>
        <v>16</v>
      </c>
      <c r="N25" s="18">
        <f t="shared" si="4"/>
        <v>100</v>
      </c>
      <c r="O25" s="17">
        <f>SUM(CALCULATION!DS20:DV20)</f>
        <v>247</v>
      </c>
      <c r="P25" s="18">
        <f t="shared" si="5"/>
        <v>89.1696750902527</v>
      </c>
    </row>
    <row r="26" ht="18" customHeight="1" spans="1:16">
      <c r="A26" s="15">
        <v>21</v>
      </c>
      <c r="B26" s="58" t="s">
        <v>33</v>
      </c>
      <c r="C26" s="17">
        <f>SUM(CALCULATION!CN21:CQ21)</f>
        <v>174</v>
      </c>
      <c r="D26" s="18">
        <f t="shared" si="6"/>
        <v>92.0634920634921</v>
      </c>
      <c r="E26" s="17">
        <f>SUM(CALCULATION!CS21:CV21)</f>
        <v>234</v>
      </c>
      <c r="F26" s="17">
        <f t="shared" si="0"/>
        <v>87.3134328358209</v>
      </c>
      <c r="G26" s="17">
        <f>SUM(CALCULATION!CZ21:DC21)</f>
        <v>13</v>
      </c>
      <c r="H26" s="18">
        <f t="shared" si="1"/>
        <v>92.8571428571429</v>
      </c>
      <c r="I26" s="17">
        <f>SUM(CALCULATION!DE21:DH21)</f>
        <v>141</v>
      </c>
      <c r="J26" s="18">
        <f t="shared" si="2"/>
        <v>90.9677419354839</v>
      </c>
      <c r="K26" s="17">
        <f>SUM(CALCULATION!DJ21:DM21)</f>
        <v>218</v>
      </c>
      <c r="L26" s="18">
        <f t="shared" si="3"/>
        <v>90.8333333333333</v>
      </c>
      <c r="M26" s="17">
        <f>SUM(CALCULATION!DO21:DQ21)</f>
        <v>10</v>
      </c>
      <c r="N26" s="18">
        <f t="shared" si="4"/>
        <v>62.5</v>
      </c>
      <c r="O26" s="17">
        <f>SUM(CALCULATION!DS21:DV21)</f>
        <v>262</v>
      </c>
      <c r="P26" s="18">
        <f t="shared" si="5"/>
        <v>94.5848375451263</v>
      </c>
    </row>
    <row r="27" ht="18" customHeight="1" spans="1:16">
      <c r="A27" s="15">
        <v>22</v>
      </c>
      <c r="B27" s="58" t="s">
        <v>34</v>
      </c>
      <c r="C27" s="17">
        <f>SUM(CALCULATION!CN22:CQ22)</f>
        <v>180</v>
      </c>
      <c r="D27" s="18">
        <f t="shared" si="6"/>
        <v>95.2380952380952</v>
      </c>
      <c r="E27" s="17">
        <f>SUM(CALCULATION!CS22:CV22)</f>
        <v>242</v>
      </c>
      <c r="F27" s="17">
        <f t="shared" si="0"/>
        <v>90.2985074626866</v>
      </c>
      <c r="G27" s="17">
        <f>SUM(CALCULATION!CZ22:DC22)</f>
        <v>14</v>
      </c>
      <c r="H27" s="18">
        <f t="shared" si="1"/>
        <v>100</v>
      </c>
      <c r="I27" s="17">
        <f>SUM(CALCULATION!DE22:DH22)</f>
        <v>144</v>
      </c>
      <c r="J27" s="18">
        <f t="shared" si="2"/>
        <v>92.9032258064516</v>
      </c>
      <c r="K27" s="17">
        <f>SUM(CALCULATION!DJ22:DM22)</f>
        <v>220</v>
      </c>
      <c r="L27" s="18">
        <f t="shared" si="3"/>
        <v>91.6666666666667</v>
      </c>
      <c r="M27" s="17">
        <f>SUM(CALCULATION!DO22:DQ22)</f>
        <v>14</v>
      </c>
      <c r="N27" s="18">
        <f t="shared" si="4"/>
        <v>87.5</v>
      </c>
      <c r="O27" s="17">
        <f>SUM(CALCULATION!DS22:DV22)</f>
        <v>261</v>
      </c>
      <c r="P27" s="18">
        <f t="shared" si="5"/>
        <v>94.2238267148014</v>
      </c>
    </row>
    <row r="28" ht="18" customHeight="1" spans="1:16">
      <c r="A28" s="15">
        <v>23</v>
      </c>
      <c r="B28" s="58" t="s">
        <v>35</v>
      </c>
      <c r="C28" s="17">
        <f>SUM(CALCULATION!CN23:CQ23)</f>
        <v>179</v>
      </c>
      <c r="D28" s="18">
        <f t="shared" si="6"/>
        <v>94.7089947089947</v>
      </c>
      <c r="E28" s="17">
        <f>SUM(CALCULATION!CS23:CV23)</f>
        <v>246</v>
      </c>
      <c r="F28" s="17">
        <f t="shared" si="0"/>
        <v>91.7910447761194</v>
      </c>
      <c r="G28" s="17">
        <f>SUM(CALCULATION!CZ23:DC23)</f>
        <v>13</v>
      </c>
      <c r="H28" s="18">
        <f t="shared" si="1"/>
        <v>92.8571428571429</v>
      </c>
      <c r="I28" s="17">
        <f>SUM(CALCULATION!DE23:DH23)</f>
        <v>145</v>
      </c>
      <c r="J28" s="18">
        <f t="shared" si="2"/>
        <v>93.5483870967742</v>
      </c>
      <c r="K28" s="17">
        <f>SUM(CALCULATION!DJ23:DM23)</f>
        <v>222</v>
      </c>
      <c r="L28" s="18">
        <f t="shared" si="3"/>
        <v>92.5</v>
      </c>
      <c r="M28" s="17">
        <f>SUM(CALCULATION!DO23:DQ23)</f>
        <v>12</v>
      </c>
      <c r="N28" s="18">
        <f t="shared" si="4"/>
        <v>75</v>
      </c>
      <c r="O28" s="17">
        <f>SUM(CALCULATION!DS23:DV23)</f>
        <v>263</v>
      </c>
      <c r="P28" s="18">
        <f t="shared" si="5"/>
        <v>94.9458483754513</v>
      </c>
    </row>
    <row r="29" ht="18" customHeight="1" spans="1:16">
      <c r="A29" s="15">
        <v>24</v>
      </c>
      <c r="B29" s="58" t="s">
        <v>36</v>
      </c>
      <c r="C29" s="17">
        <f>SUM(CALCULATION!CN24:CQ24)</f>
        <v>164</v>
      </c>
      <c r="D29" s="18">
        <f t="shared" si="6"/>
        <v>86.7724867724868</v>
      </c>
      <c r="E29" s="17">
        <f>SUM(CALCULATION!CS24:CV24)</f>
        <v>230</v>
      </c>
      <c r="F29" s="17">
        <f t="shared" si="0"/>
        <v>85.8208955223881</v>
      </c>
      <c r="G29" s="17">
        <f>SUM(CALCULATION!CZ24:DC24)</f>
        <v>14</v>
      </c>
      <c r="H29" s="18">
        <f t="shared" si="1"/>
        <v>100</v>
      </c>
      <c r="I29" s="17">
        <f>SUM(CALCULATION!DE24:DH24)</f>
        <v>145</v>
      </c>
      <c r="J29" s="18">
        <f t="shared" si="2"/>
        <v>93.5483870967742</v>
      </c>
      <c r="K29" s="17">
        <f>SUM(CALCULATION!DJ24:DM24)</f>
        <v>213</v>
      </c>
      <c r="L29" s="18">
        <f t="shared" si="3"/>
        <v>88.75</v>
      </c>
      <c r="M29" s="17">
        <f>SUM(CALCULATION!DO24:DQ24)</f>
        <v>14</v>
      </c>
      <c r="N29" s="18">
        <f t="shared" si="4"/>
        <v>87.5</v>
      </c>
      <c r="O29" s="17">
        <f>SUM(CALCULATION!DS24:DV24)</f>
        <v>237</v>
      </c>
      <c r="P29" s="18">
        <f t="shared" si="5"/>
        <v>85.5595667870036</v>
      </c>
    </row>
    <row r="30" ht="18" customHeight="1" spans="1:16">
      <c r="A30" s="15">
        <v>25</v>
      </c>
      <c r="B30" s="58" t="s">
        <v>37</v>
      </c>
      <c r="C30" s="17">
        <f>SUM(CALCULATION!CN25:CQ25)</f>
        <v>171</v>
      </c>
      <c r="D30" s="18">
        <f t="shared" si="6"/>
        <v>90.4761904761905</v>
      </c>
      <c r="E30" s="17">
        <f>SUM(CALCULATION!CS25:CV25)</f>
        <v>240</v>
      </c>
      <c r="F30" s="17">
        <f t="shared" si="0"/>
        <v>89.5522388059701</v>
      </c>
      <c r="G30" s="17">
        <f>SUM(CALCULATION!CZ25:DC25)</f>
        <v>11</v>
      </c>
      <c r="H30" s="18">
        <f t="shared" si="1"/>
        <v>78.5714285714286</v>
      </c>
      <c r="I30" s="17">
        <f>SUM(CALCULATION!DE25:DH25)</f>
        <v>147</v>
      </c>
      <c r="J30" s="18">
        <f t="shared" si="2"/>
        <v>94.8387096774194</v>
      </c>
      <c r="K30" s="17">
        <f>SUM(CALCULATION!DJ25:DM25)</f>
        <v>216</v>
      </c>
      <c r="L30" s="18">
        <f t="shared" si="3"/>
        <v>90</v>
      </c>
      <c r="M30" s="17">
        <f>SUM(CALCULATION!DO25:DQ25)</f>
        <v>14</v>
      </c>
      <c r="N30" s="18">
        <f t="shared" si="4"/>
        <v>87.5</v>
      </c>
      <c r="O30" s="17">
        <f>SUM(CALCULATION!DS25:DV25)</f>
        <v>250</v>
      </c>
      <c r="P30" s="18">
        <f t="shared" si="5"/>
        <v>90.2527075812274</v>
      </c>
    </row>
    <row r="31" ht="18" customHeight="1" spans="1:16">
      <c r="A31" s="15">
        <v>26</v>
      </c>
      <c r="B31" s="59" t="s">
        <v>38</v>
      </c>
      <c r="C31" s="17">
        <f>SUM(CALCULATION!CN26:CQ26)</f>
        <v>176</v>
      </c>
      <c r="D31" s="18">
        <f t="shared" si="6"/>
        <v>93.1216931216931</v>
      </c>
      <c r="E31" s="17">
        <f>SUM(CALCULATION!CS26:CV26)</f>
        <v>252</v>
      </c>
      <c r="F31" s="17">
        <f t="shared" si="0"/>
        <v>94.0298507462687</v>
      </c>
      <c r="G31" s="17">
        <f>SUM(CALCULATION!CZ26:DC26)</f>
        <v>14</v>
      </c>
      <c r="H31" s="18">
        <f t="shared" si="1"/>
        <v>100</v>
      </c>
      <c r="I31" s="17">
        <f>SUM(CALCULATION!DE26:DH26)</f>
        <v>144</v>
      </c>
      <c r="J31" s="18">
        <f t="shared" si="2"/>
        <v>92.9032258064516</v>
      </c>
      <c r="K31" s="17">
        <f>SUM(CALCULATION!DJ26:DM26)</f>
        <v>225</v>
      </c>
      <c r="L31" s="18">
        <f t="shared" si="3"/>
        <v>93.75</v>
      </c>
      <c r="M31" s="17">
        <f>SUM(CALCULATION!DO26:DQ26)</f>
        <v>16</v>
      </c>
      <c r="N31" s="18">
        <f t="shared" si="4"/>
        <v>100</v>
      </c>
      <c r="O31" s="17">
        <f>SUM(CALCULATION!DS26:DV26)</f>
        <v>249</v>
      </c>
      <c r="P31" s="18">
        <f t="shared" si="5"/>
        <v>89.8916967509025</v>
      </c>
    </row>
    <row r="32" ht="18" customHeight="1" spans="1:16">
      <c r="A32" s="15">
        <v>27</v>
      </c>
      <c r="B32" s="58" t="s">
        <v>39</v>
      </c>
      <c r="C32" s="17">
        <f>SUM(CALCULATION!CN27:CQ27)</f>
        <v>169</v>
      </c>
      <c r="D32" s="18">
        <f t="shared" si="6"/>
        <v>89.4179894179894</v>
      </c>
      <c r="E32" s="17">
        <f>SUM(CALCULATION!CS27:CV27)</f>
        <v>239</v>
      </c>
      <c r="F32" s="17">
        <f t="shared" si="0"/>
        <v>89.1791044776119</v>
      </c>
      <c r="G32" s="17">
        <f>SUM(CALCULATION!CZ27:DC27)</f>
        <v>13</v>
      </c>
      <c r="H32" s="18">
        <f t="shared" si="1"/>
        <v>92.8571428571429</v>
      </c>
      <c r="I32" s="17">
        <f>SUM(CALCULATION!DE27:DH27)</f>
        <v>142</v>
      </c>
      <c r="J32" s="18">
        <f t="shared" si="2"/>
        <v>91.6129032258064</v>
      </c>
      <c r="K32" s="17">
        <f>SUM(CALCULATION!DJ27:DM27)</f>
        <v>214</v>
      </c>
      <c r="L32" s="18">
        <f t="shared" si="3"/>
        <v>89.1666666666667</v>
      </c>
      <c r="M32" s="17">
        <f>SUM(CALCULATION!DO27:DQ27)</f>
        <v>14</v>
      </c>
      <c r="N32" s="18">
        <f t="shared" si="4"/>
        <v>87.5</v>
      </c>
      <c r="O32" s="17">
        <f>SUM(CALCULATION!DS27:DV27)</f>
        <v>239</v>
      </c>
      <c r="P32" s="18">
        <f t="shared" si="5"/>
        <v>86.2815884476534</v>
      </c>
    </row>
    <row r="33" ht="18" customHeight="1" spans="1:16">
      <c r="A33" s="15">
        <v>28</v>
      </c>
      <c r="B33" s="60" t="s">
        <v>41</v>
      </c>
      <c r="C33" s="17">
        <f>SUM(CALCULATION!CN28:CQ28)</f>
        <v>157</v>
      </c>
      <c r="D33" s="18">
        <f t="shared" si="6"/>
        <v>83.0687830687831</v>
      </c>
      <c r="E33" s="17">
        <f>SUM(CALCULATION!CS28:CV28)</f>
        <v>218</v>
      </c>
      <c r="F33" s="17">
        <f t="shared" si="0"/>
        <v>81.3432835820896</v>
      </c>
      <c r="G33" s="17">
        <f>SUM(CALCULATION!CZ28:DC28)</f>
        <v>14</v>
      </c>
      <c r="H33" s="18">
        <f t="shared" si="1"/>
        <v>100</v>
      </c>
      <c r="I33" s="17">
        <f>SUM(CALCULATION!DE28:DH28)</f>
        <v>134</v>
      </c>
      <c r="J33" s="18">
        <f t="shared" si="2"/>
        <v>86.4516129032258</v>
      </c>
      <c r="K33" s="17">
        <f>SUM(CALCULATION!DJ28:DM28)</f>
        <v>187</v>
      </c>
      <c r="L33" s="18">
        <f t="shared" si="3"/>
        <v>77.9166666666667</v>
      </c>
      <c r="M33" s="17">
        <f>SUM(CALCULATION!DO28:DQ28)</f>
        <v>12</v>
      </c>
      <c r="N33" s="18">
        <f t="shared" si="4"/>
        <v>75</v>
      </c>
      <c r="O33" s="17">
        <f>SUM(CALCULATION!DS28:DV28)</f>
        <v>235</v>
      </c>
      <c r="P33" s="18">
        <f t="shared" si="5"/>
        <v>84.8375451263538</v>
      </c>
    </row>
    <row r="34" ht="18" customHeight="1" spans="1:16">
      <c r="A34" s="15">
        <v>29</v>
      </c>
      <c r="B34" s="58" t="s">
        <v>42</v>
      </c>
      <c r="C34" s="17">
        <f>SUM(CALCULATION!CN29:CQ29)</f>
        <v>169</v>
      </c>
      <c r="D34" s="18">
        <f t="shared" si="6"/>
        <v>89.4179894179894</v>
      </c>
      <c r="E34" s="17">
        <f>SUM(CALCULATION!CS29:CV29)</f>
        <v>245</v>
      </c>
      <c r="F34" s="17">
        <f t="shared" si="0"/>
        <v>91.4179104477612</v>
      </c>
      <c r="G34" s="17">
        <f>SUM(CALCULATION!CZ29:DC29)</f>
        <v>14</v>
      </c>
      <c r="H34" s="18">
        <f t="shared" si="1"/>
        <v>100</v>
      </c>
      <c r="I34" s="17">
        <f>SUM(CALCULATION!DE29:DH29)</f>
        <v>142</v>
      </c>
      <c r="J34" s="18">
        <f t="shared" si="2"/>
        <v>91.6129032258064</v>
      </c>
      <c r="K34" s="17">
        <f>SUM(CALCULATION!DJ29:DM29)</f>
        <v>215</v>
      </c>
      <c r="L34" s="18">
        <f t="shared" si="3"/>
        <v>89.5833333333333</v>
      </c>
      <c r="M34" s="17">
        <f>SUM(CALCULATION!DO29:DQ29)</f>
        <v>14</v>
      </c>
      <c r="N34" s="18">
        <f t="shared" si="4"/>
        <v>87.5</v>
      </c>
      <c r="O34" s="17">
        <f>SUM(CALCULATION!DS29:DV29)</f>
        <v>242</v>
      </c>
      <c r="P34" s="18">
        <f t="shared" si="5"/>
        <v>87.3646209386281</v>
      </c>
    </row>
    <row r="35" ht="18" customHeight="1" spans="1:16">
      <c r="A35" s="15">
        <v>30</v>
      </c>
      <c r="B35" s="58" t="s">
        <v>43</v>
      </c>
      <c r="C35" s="17">
        <f>SUM(CALCULATION!CN30:CQ30)</f>
        <v>185</v>
      </c>
      <c r="D35" s="18">
        <f t="shared" si="6"/>
        <v>97.8835978835979</v>
      </c>
      <c r="E35" s="17">
        <f>SUM(CALCULATION!CS30:CV30)</f>
        <v>257</v>
      </c>
      <c r="F35" s="17">
        <f t="shared" si="0"/>
        <v>95.8955223880597</v>
      </c>
      <c r="G35" s="17">
        <f>SUM(CALCULATION!CZ30:DC30)</f>
        <v>14</v>
      </c>
      <c r="H35" s="18">
        <f t="shared" si="1"/>
        <v>100</v>
      </c>
      <c r="I35" s="17">
        <f>SUM(CALCULATION!DE30:DH30)</f>
        <v>148</v>
      </c>
      <c r="J35" s="18">
        <f t="shared" si="2"/>
        <v>95.4838709677419</v>
      </c>
      <c r="K35" s="17">
        <f>SUM(CALCULATION!DJ30:DM30)</f>
        <v>228</v>
      </c>
      <c r="L35" s="18">
        <f t="shared" si="3"/>
        <v>95</v>
      </c>
      <c r="M35" s="17">
        <f>SUM(CALCULATION!DO30:DQ30)</f>
        <v>16</v>
      </c>
      <c r="N35" s="18">
        <f t="shared" si="4"/>
        <v>100</v>
      </c>
      <c r="O35" s="17">
        <f>SUM(CALCULATION!DS30:DV30)</f>
        <v>269</v>
      </c>
      <c r="P35" s="18">
        <f t="shared" si="5"/>
        <v>97.1119133574007</v>
      </c>
    </row>
    <row r="36" ht="18" customHeight="1" spans="1:16">
      <c r="A36" s="15">
        <v>31</v>
      </c>
      <c r="B36" s="58" t="s">
        <v>44</v>
      </c>
      <c r="C36" s="17">
        <f>SUM(CALCULATION!CN31:CQ31)</f>
        <v>158</v>
      </c>
      <c r="D36" s="18">
        <f t="shared" si="6"/>
        <v>83.5978835978836</v>
      </c>
      <c r="E36" s="17">
        <f>SUM(CALCULATION!CS31:CV31)</f>
        <v>238</v>
      </c>
      <c r="F36" s="17">
        <f t="shared" si="0"/>
        <v>88.8059701492537</v>
      </c>
      <c r="G36" s="17">
        <f>SUM(CALCULATION!CZ31:DC31)</f>
        <v>14</v>
      </c>
      <c r="H36" s="18">
        <f t="shared" si="1"/>
        <v>100</v>
      </c>
      <c r="I36" s="17">
        <f>SUM(CALCULATION!DE31:DH31)</f>
        <v>135</v>
      </c>
      <c r="J36" s="18">
        <f t="shared" si="2"/>
        <v>87.0967741935484</v>
      </c>
      <c r="K36" s="17">
        <f>SUM(CALCULATION!DJ31:DM31)</f>
        <v>200</v>
      </c>
      <c r="L36" s="18">
        <f t="shared" si="3"/>
        <v>83.3333333333333</v>
      </c>
      <c r="M36" s="17">
        <f>SUM(CALCULATION!DO31:DQ31)</f>
        <v>12</v>
      </c>
      <c r="N36" s="18">
        <f t="shared" si="4"/>
        <v>75</v>
      </c>
      <c r="O36" s="17">
        <f>SUM(CALCULATION!DS31:DV31)</f>
        <v>220</v>
      </c>
      <c r="P36" s="18">
        <f t="shared" si="5"/>
        <v>79.4223826714801</v>
      </c>
    </row>
    <row r="37" ht="18" customHeight="1" spans="1:16">
      <c r="A37" s="15">
        <v>32</v>
      </c>
      <c r="B37" s="58" t="s">
        <v>45</v>
      </c>
      <c r="C37" s="17">
        <f>SUM(CALCULATION!CN32:CQ32)</f>
        <v>148</v>
      </c>
      <c r="D37" s="18">
        <f t="shared" si="6"/>
        <v>78.3068783068783</v>
      </c>
      <c r="E37" s="17">
        <f>SUM(CALCULATION!CS32:CV32)</f>
        <v>214</v>
      </c>
      <c r="F37" s="17">
        <f t="shared" si="0"/>
        <v>79.8507462686567</v>
      </c>
      <c r="G37" s="17">
        <f>SUM(CALCULATION!CZ32:DC32)</f>
        <v>11</v>
      </c>
      <c r="H37" s="18">
        <f t="shared" si="1"/>
        <v>78.5714285714286</v>
      </c>
      <c r="I37" s="17">
        <f>SUM(CALCULATION!DE32:DH32)</f>
        <v>127</v>
      </c>
      <c r="J37" s="18">
        <f t="shared" si="2"/>
        <v>81.9354838709677</v>
      </c>
      <c r="K37" s="17">
        <f>SUM(CALCULATION!DJ32:DM32)</f>
        <v>188</v>
      </c>
      <c r="L37" s="18">
        <f t="shared" si="3"/>
        <v>78.3333333333333</v>
      </c>
      <c r="M37" s="17">
        <f>SUM(CALCULATION!DO32:DQ32)</f>
        <v>14</v>
      </c>
      <c r="N37" s="18">
        <f t="shared" si="4"/>
        <v>87.5</v>
      </c>
      <c r="O37" s="17">
        <f>SUM(CALCULATION!DS32:DV32)</f>
        <v>203</v>
      </c>
      <c r="P37" s="18">
        <f t="shared" si="5"/>
        <v>73.2851985559567</v>
      </c>
    </row>
    <row r="38" ht="18" customHeight="1" spans="1:16">
      <c r="A38" s="15">
        <v>33</v>
      </c>
      <c r="B38" s="58" t="s">
        <v>46</v>
      </c>
      <c r="C38" s="17">
        <f>SUM(CALCULATION!CN33:CQ33)</f>
        <v>172</v>
      </c>
      <c r="D38" s="18">
        <f t="shared" si="6"/>
        <v>91.005291005291</v>
      </c>
      <c r="E38" s="17">
        <f>SUM(CALCULATION!CS33:CV33)</f>
        <v>229</v>
      </c>
      <c r="F38" s="17">
        <f t="shared" si="0"/>
        <v>85.4477611940299</v>
      </c>
      <c r="G38" s="17">
        <f>SUM(CALCULATION!CZ33:DC33)</f>
        <v>12</v>
      </c>
      <c r="H38" s="18">
        <f t="shared" si="1"/>
        <v>85.7142857142857</v>
      </c>
      <c r="I38" s="17">
        <f>SUM(CALCULATION!DE33:DH33)</f>
        <v>131</v>
      </c>
      <c r="J38" s="18">
        <f t="shared" si="2"/>
        <v>84.5161290322581</v>
      </c>
      <c r="K38" s="17">
        <f>SUM(CALCULATION!DJ33:DM33)</f>
        <v>204</v>
      </c>
      <c r="L38" s="18">
        <f t="shared" si="3"/>
        <v>85</v>
      </c>
      <c r="M38" s="17">
        <f>SUM(CALCULATION!DO33:DQ33)</f>
        <v>16</v>
      </c>
      <c r="N38" s="18">
        <f t="shared" si="4"/>
        <v>100</v>
      </c>
      <c r="O38" s="17">
        <f>SUM(CALCULATION!DS33:DV33)</f>
        <v>237</v>
      </c>
      <c r="P38" s="18">
        <f t="shared" si="5"/>
        <v>85.5595667870036</v>
      </c>
    </row>
    <row r="39" ht="18" customHeight="1" spans="1:16">
      <c r="A39" s="15">
        <v>34</v>
      </c>
      <c r="B39" s="58" t="s">
        <v>47</v>
      </c>
      <c r="C39" s="17">
        <f>SUM(CALCULATION!CN34:CQ34)</f>
        <v>177</v>
      </c>
      <c r="D39" s="18">
        <f t="shared" si="6"/>
        <v>93.6507936507936</v>
      </c>
      <c r="E39" s="17">
        <f>SUM(CALCULATION!CS34:CV34)</f>
        <v>235</v>
      </c>
      <c r="F39" s="17">
        <f t="shared" si="0"/>
        <v>87.6865671641791</v>
      </c>
      <c r="G39" s="17">
        <f>SUM(CALCULATION!CZ34:DC34)</f>
        <v>12</v>
      </c>
      <c r="H39" s="18">
        <f t="shared" si="1"/>
        <v>85.7142857142857</v>
      </c>
      <c r="I39" s="17">
        <f>SUM(CALCULATION!DE34:DH34)</f>
        <v>139</v>
      </c>
      <c r="J39" s="18">
        <f t="shared" si="2"/>
        <v>89.6774193548387</v>
      </c>
      <c r="K39" s="17">
        <f>SUM(CALCULATION!DJ34:DM34)</f>
        <v>214</v>
      </c>
      <c r="L39" s="18">
        <f t="shared" si="3"/>
        <v>89.1666666666667</v>
      </c>
      <c r="M39" s="17">
        <f>SUM(CALCULATION!DO34:DQ34)</f>
        <v>12</v>
      </c>
      <c r="N39" s="18">
        <f t="shared" si="4"/>
        <v>75</v>
      </c>
      <c r="O39" s="17">
        <f>SUM(CALCULATION!DS34:DV34)</f>
        <v>233</v>
      </c>
      <c r="P39" s="18">
        <f t="shared" si="5"/>
        <v>84.115523465704</v>
      </c>
    </row>
    <row r="40" ht="18" customHeight="1" spans="1:16">
      <c r="A40" s="15">
        <v>35</v>
      </c>
      <c r="B40" s="58" t="s">
        <v>48</v>
      </c>
      <c r="C40" s="17">
        <f>SUM(CALCULATION!CN35:CQ35)</f>
        <v>176</v>
      </c>
      <c r="D40" s="18">
        <f t="shared" si="6"/>
        <v>93.1216931216931</v>
      </c>
      <c r="E40" s="17">
        <f>SUM(CALCULATION!CS35:CV35)</f>
        <v>250</v>
      </c>
      <c r="F40" s="17">
        <f t="shared" si="0"/>
        <v>93.2835820895522</v>
      </c>
      <c r="G40" s="17">
        <f>SUM(CALCULATION!CZ35:DC35)</f>
        <v>14</v>
      </c>
      <c r="H40" s="18">
        <f t="shared" si="1"/>
        <v>100</v>
      </c>
      <c r="I40" s="17">
        <f>SUM(CALCULATION!DE35:DH35)</f>
        <v>147</v>
      </c>
      <c r="J40" s="18">
        <f t="shared" si="2"/>
        <v>94.8387096774194</v>
      </c>
      <c r="K40" s="17">
        <f>SUM(CALCULATION!DJ35:DM35)</f>
        <v>221</v>
      </c>
      <c r="L40" s="18">
        <f t="shared" si="3"/>
        <v>92.0833333333333</v>
      </c>
      <c r="M40" s="17">
        <f>SUM(CALCULATION!DO35:DQ35)</f>
        <v>14</v>
      </c>
      <c r="N40" s="18">
        <f t="shared" si="4"/>
        <v>87.5</v>
      </c>
      <c r="O40" s="17">
        <f>SUM(CALCULATION!DS35:DV35)</f>
        <v>256</v>
      </c>
      <c r="P40" s="18">
        <f t="shared" si="5"/>
        <v>92.4187725631769</v>
      </c>
    </row>
    <row r="41" ht="18" customHeight="1" spans="1:16">
      <c r="A41" s="15">
        <v>36</v>
      </c>
      <c r="B41" s="58" t="s">
        <v>49</v>
      </c>
      <c r="C41" s="17">
        <f>SUM(CALCULATION!CN36:CQ36)</f>
        <v>172</v>
      </c>
      <c r="D41" s="18">
        <f t="shared" si="6"/>
        <v>91.005291005291</v>
      </c>
      <c r="E41" s="17">
        <f>SUM(CALCULATION!CS36:CV36)</f>
        <v>251</v>
      </c>
      <c r="F41" s="17">
        <f t="shared" si="0"/>
        <v>93.6567164179104</v>
      </c>
      <c r="G41" s="17">
        <f>SUM(CALCULATION!CZ36:DC36)</f>
        <v>14</v>
      </c>
      <c r="H41" s="18">
        <f t="shared" si="1"/>
        <v>100</v>
      </c>
      <c r="I41" s="17">
        <f>SUM(CALCULATION!DE36:DH36)</f>
        <v>146</v>
      </c>
      <c r="J41" s="18">
        <f t="shared" si="2"/>
        <v>94.1935483870968</v>
      </c>
      <c r="K41" s="17">
        <f>SUM(CALCULATION!DJ36:DM36)</f>
        <v>221</v>
      </c>
      <c r="L41" s="18">
        <f t="shared" si="3"/>
        <v>92.0833333333333</v>
      </c>
      <c r="M41" s="17">
        <f>SUM(CALCULATION!DO36:DQ36)</f>
        <v>12</v>
      </c>
      <c r="N41" s="18">
        <f t="shared" si="4"/>
        <v>75</v>
      </c>
      <c r="O41" s="17">
        <f>SUM(CALCULATION!DS36:DV36)</f>
        <v>258</v>
      </c>
      <c r="P41" s="18">
        <f t="shared" si="5"/>
        <v>93.1407942238267</v>
      </c>
    </row>
    <row r="42" ht="18" customHeight="1" spans="1:16">
      <c r="A42" s="15">
        <v>37</v>
      </c>
      <c r="B42" s="58" t="s">
        <v>50</v>
      </c>
      <c r="C42" s="17">
        <f>SUM(CALCULATION!CN37:CQ37)</f>
        <v>181</v>
      </c>
      <c r="D42" s="18">
        <f t="shared" si="6"/>
        <v>95.7671957671958</v>
      </c>
      <c r="E42" s="17">
        <f>SUM(CALCULATION!CS37:CV37)</f>
        <v>255</v>
      </c>
      <c r="F42" s="17">
        <f t="shared" si="0"/>
        <v>95.1492537313433</v>
      </c>
      <c r="G42" s="17">
        <f>SUM(CALCULATION!CZ37:DC37)</f>
        <v>14</v>
      </c>
      <c r="H42" s="18">
        <f t="shared" si="1"/>
        <v>100</v>
      </c>
      <c r="I42" s="17">
        <f>SUM(CALCULATION!DE37:DH37)</f>
        <v>146</v>
      </c>
      <c r="J42" s="18">
        <f t="shared" si="2"/>
        <v>94.1935483870968</v>
      </c>
      <c r="K42" s="17">
        <f>SUM(CALCULATION!DJ37:DM37)</f>
        <v>227</v>
      </c>
      <c r="L42" s="18">
        <f t="shared" si="3"/>
        <v>94.5833333333333</v>
      </c>
      <c r="M42" s="17">
        <f>SUM(CALCULATION!DO37:DQ37)</f>
        <v>14</v>
      </c>
      <c r="N42" s="18">
        <f t="shared" si="4"/>
        <v>87.5</v>
      </c>
      <c r="O42" s="17">
        <f>SUM(CALCULATION!DS37:DV37)</f>
        <v>258</v>
      </c>
      <c r="P42" s="18">
        <f t="shared" si="5"/>
        <v>93.1407942238267</v>
      </c>
    </row>
    <row r="43" ht="18" customHeight="1" spans="1:16">
      <c r="A43" s="15">
        <v>38</v>
      </c>
      <c r="B43" s="58" t="s">
        <v>51</v>
      </c>
      <c r="C43" s="17">
        <f>SUM(CALCULATION!CN38:CQ38)</f>
        <v>184</v>
      </c>
      <c r="D43" s="18">
        <f t="shared" si="6"/>
        <v>97.3544973544974</v>
      </c>
      <c r="E43" s="17">
        <f>SUM(CALCULATION!CS38:CV38)</f>
        <v>249</v>
      </c>
      <c r="F43" s="17">
        <f t="shared" si="0"/>
        <v>92.910447761194</v>
      </c>
      <c r="G43" s="17">
        <f>SUM(CALCULATION!CZ38:DC38)</f>
        <v>14</v>
      </c>
      <c r="H43" s="18">
        <f t="shared" si="1"/>
        <v>100</v>
      </c>
      <c r="I43" s="17">
        <f>SUM(CALCULATION!DE38:DH38)</f>
        <v>142</v>
      </c>
      <c r="J43" s="18">
        <f t="shared" si="2"/>
        <v>91.6129032258064</v>
      </c>
      <c r="K43" s="17">
        <f>SUM(CALCULATION!DJ38:DM38)</f>
        <v>224</v>
      </c>
      <c r="L43" s="18">
        <f t="shared" si="3"/>
        <v>93.3333333333333</v>
      </c>
      <c r="M43" s="17">
        <f>SUM(CALCULATION!DO38:DQ38)</f>
        <v>14</v>
      </c>
      <c r="N43" s="18">
        <f t="shared" si="4"/>
        <v>87.5</v>
      </c>
      <c r="O43" s="17">
        <f>SUM(CALCULATION!DS38:DV38)</f>
        <v>268</v>
      </c>
      <c r="P43" s="18">
        <f t="shared" si="5"/>
        <v>96.7509025270758</v>
      </c>
    </row>
    <row r="44" ht="18" customHeight="1" spans="1:16">
      <c r="A44" s="15">
        <v>39</v>
      </c>
      <c r="B44" s="58" t="s">
        <v>52</v>
      </c>
      <c r="C44" s="17">
        <f>SUM(CALCULATION!CN39:CQ39)</f>
        <v>183</v>
      </c>
      <c r="D44" s="18">
        <f t="shared" si="6"/>
        <v>96.8253968253968</v>
      </c>
      <c r="E44" s="17">
        <f>SUM(CALCULATION!CS39:CV39)</f>
        <v>256</v>
      </c>
      <c r="F44" s="17">
        <f t="shared" si="0"/>
        <v>95.5223880597015</v>
      </c>
      <c r="G44" s="17">
        <f>SUM(CALCULATION!CZ39:DC39)</f>
        <v>14</v>
      </c>
      <c r="H44" s="18">
        <f t="shared" si="1"/>
        <v>100</v>
      </c>
      <c r="I44" s="17">
        <f>SUM(CALCULATION!DE39:DH39)</f>
        <v>150</v>
      </c>
      <c r="J44" s="18">
        <f t="shared" si="2"/>
        <v>96.7741935483871</v>
      </c>
      <c r="K44" s="17">
        <f>SUM(CALCULATION!DJ39:DM39)</f>
        <v>230</v>
      </c>
      <c r="L44" s="18">
        <f t="shared" si="3"/>
        <v>95.8333333333333</v>
      </c>
      <c r="M44" s="17">
        <f>SUM(CALCULATION!DO39:DQ39)</f>
        <v>14</v>
      </c>
      <c r="N44" s="18">
        <f t="shared" si="4"/>
        <v>87.5</v>
      </c>
      <c r="O44" s="17">
        <f>SUM(CALCULATION!DS39:DV39)</f>
        <v>258</v>
      </c>
      <c r="P44" s="18">
        <f t="shared" si="5"/>
        <v>93.1407942238267</v>
      </c>
    </row>
    <row r="45" ht="18" customHeight="1" spans="1:16">
      <c r="A45" s="15">
        <v>40</v>
      </c>
      <c r="B45" s="58" t="s">
        <v>53</v>
      </c>
      <c r="C45" s="17">
        <f>SUM(CALCULATION!CN40:CQ40)</f>
        <v>151</v>
      </c>
      <c r="D45" s="18">
        <f t="shared" si="6"/>
        <v>79.8941798941799</v>
      </c>
      <c r="E45" s="17">
        <f>SUM(CALCULATION!CS40:CV40)</f>
        <v>218</v>
      </c>
      <c r="F45" s="17">
        <f t="shared" si="0"/>
        <v>81.3432835820896</v>
      </c>
      <c r="G45" s="17">
        <f>SUM(CALCULATION!CZ40:DC40)</f>
        <v>13</v>
      </c>
      <c r="H45" s="18">
        <f t="shared" si="1"/>
        <v>92.8571428571429</v>
      </c>
      <c r="I45" s="17">
        <f>SUM(CALCULATION!DE40:DH40)</f>
        <v>112</v>
      </c>
      <c r="J45" s="18">
        <f t="shared" si="2"/>
        <v>72.258064516129</v>
      </c>
      <c r="K45" s="17">
        <f>SUM(CALCULATION!DJ40:DM40)</f>
        <v>168</v>
      </c>
      <c r="L45" s="18">
        <f t="shared" si="3"/>
        <v>70</v>
      </c>
      <c r="M45" s="17">
        <f>SUM(CALCULATION!DO40:DQ40)</f>
        <v>14</v>
      </c>
      <c r="N45" s="18">
        <f t="shared" si="4"/>
        <v>87.5</v>
      </c>
      <c r="O45" s="17">
        <f>SUM(CALCULATION!DS40:DV40)</f>
        <v>195</v>
      </c>
      <c r="P45" s="18">
        <f t="shared" si="5"/>
        <v>70.3971119133574</v>
      </c>
    </row>
    <row r="46" ht="18" customHeight="1" spans="1:16">
      <c r="A46" s="15">
        <v>41</v>
      </c>
      <c r="B46" s="58" t="s">
        <v>54</v>
      </c>
      <c r="C46" s="17">
        <f>SUM(CALCULATION!CN41:CQ41)</f>
        <v>174</v>
      </c>
      <c r="D46" s="18">
        <f t="shared" si="6"/>
        <v>92.0634920634921</v>
      </c>
      <c r="E46" s="17">
        <f>SUM(CALCULATION!CS41:CV41)</f>
        <v>237</v>
      </c>
      <c r="F46" s="17">
        <f t="shared" si="0"/>
        <v>88.4328358208955</v>
      </c>
      <c r="G46" s="17">
        <f>SUM(CALCULATION!CZ41:DC41)</f>
        <v>14</v>
      </c>
      <c r="H46" s="18">
        <f t="shared" si="1"/>
        <v>100</v>
      </c>
      <c r="I46" s="17">
        <f>SUM(CALCULATION!DE41:DH41)</f>
        <v>143</v>
      </c>
      <c r="J46" s="18">
        <f t="shared" si="2"/>
        <v>92.258064516129</v>
      </c>
      <c r="K46" s="17">
        <f>SUM(CALCULATION!DJ41:DM41)</f>
        <v>208</v>
      </c>
      <c r="L46" s="18">
        <f t="shared" si="3"/>
        <v>86.6666666666667</v>
      </c>
      <c r="M46" s="17">
        <f>SUM(CALCULATION!DO41:DQ41)</f>
        <v>16</v>
      </c>
      <c r="N46" s="18">
        <f t="shared" si="4"/>
        <v>100</v>
      </c>
      <c r="O46" s="17">
        <f>SUM(CALCULATION!DS41:DV41)</f>
        <v>235</v>
      </c>
      <c r="P46" s="18">
        <f t="shared" si="5"/>
        <v>84.8375451263538</v>
      </c>
    </row>
    <row r="47" ht="18" customHeight="1" spans="1:16">
      <c r="A47" s="15">
        <v>42</v>
      </c>
      <c r="B47" s="58" t="s">
        <v>55</v>
      </c>
      <c r="C47" s="17">
        <f>SUM(CALCULATION!CN42:CQ42)</f>
        <v>170</v>
      </c>
      <c r="D47" s="18">
        <f t="shared" si="6"/>
        <v>89.9470899470899</v>
      </c>
      <c r="E47" s="17">
        <f>SUM(CALCULATION!CS42:CV42)</f>
        <v>240</v>
      </c>
      <c r="F47" s="17">
        <f t="shared" si="0"/>
        <v>89.5522388059701</v>
      </c>
      <c r="G47" s="17">
        <f>SUM(CALCULATION!CZ42:DC42)</f>
        <v>14</v>
      </c>
      <c r="H47" s="18">
        <f t="shared" si="1"/>
        <v>100</v>
      </c>
      <c r="I47" s="17">
        <f>SUM(CALCULATION!DE42:DH42)</f>
        <v>146</v>
      </c>
      <c r="J47" s="18">
        <f t="shared" si="2"/>
        <v>94.1935483870968</v>
      </c>
      <c r="K47" s="17">
        <f>SUM(CALCULATION!DJ42:DM42)</f>
        <v>213</v>
      </c>
      <c r="L47" s="18">
        <f t="shared" si="3"/>
        <v>88.75</v>
      </c>
      <c r="M47" s="17">
        <f>SUM(CALCULATION!DO42:DQ42)</f>
        <v>13</v>
      </c>
      <c r="N47" s="18">
        <f t="shared" si="4"/>
        <v>81.25</v>
      </c>
      <c r="O47" s="17">
        <f>SUM(CALCULATION!DS42:DV42)</f>
        <v>237</v>
      </c>
      <c r="P47" s="18">
        <f t="shared" si="5"/>
        <v>85.5595667870036</v>
      </c>
    </row>
    <row r="48" ht="18" customHeight="1" spans="1:16">
      <c r="A48" s="15">
        <v>43</v>
      </c>
      <c r="B48" s="16" t="s">
        <v>56</v>
      </c>
      <c r="C48" s="17">
        <f>SUM(CALCULATION!CN43:CQ43)</f>
        <v>143</v>
      </c>
      <c r="D48" s="18">
        <f t="shared" si="6"/>
        <v>75.6613756613757</v>
      </c>
      <c r="E48" s="17">
        <f>SUM(CALCULATION!CS43:CV43)</f>
        <v>198</v>
      </c>
      <c r="F48" s="17">
        <f t="shared" si="0"/>
        <v>73.8805970149254</v>
      </c>
      <c r="G48" s="17">
        <f>SUM(CALCULATION!CZ43:DC43)</f>
        <v>13</v>
      </c>
      <c r="H48" s="18">
        <f t="shared" si="1"/>
        <v>92.8571428571429</v>
      </c>
      <c r="I48" s="17">
        <f>SUM(CALCULATION!DE43:DH43)</f>
        <v>108</v>
      </c>
      <c r="J48" s="18">
        <f t="shared" si="2"/>
        <v>69.6774193548387</v>
      </c>
      <c r="K48" s="17">
        <f>SUM(CALCULATION!DJ43:DM43)</f>
        <v>161</v>
      </c>
      <c r="L48" s="18">
        <f t="shared" si="3"/>
        <v>67.0833333333333</v>
      </c>
      <c r="M48" s="17">
        <f>SUM(CALCULATION!DO43:DQ43)</f>
        <v>14</v>
      </c>
      <c r="N48" s="18">
        <f t="shared" si="4"/>
        <v>87.5</v>
      </c>
      <c r="O48" s="17">
        <f>SUM(CALCULATION!DS43:DV43)</f>
        <v>146</v>
      </c>
      <c r="P48" s="18">
        <f t="shared" si="5"/>
        <v>52.7075812274368</v>
      </c>
    </row>
    <row r="49" ht="18" customHeight="1" spans="1:16">
      <c r="A49" s="15">
        <v>44</v>
      </c>
      <c r="B49" s="58" t="s">
        <v>57</v>
      </c>
      <c r="C49" s="17">
        <f>SUM(CALCULATION!CN44:CQ44)</f>
        <v>156</v>
      </c>
      <c r="D49" s="18">
        <f t="shared" si="6"/>
        <v>82.5396825396825</v>
      </c>
      <c r="E49" s="17">
        <f>SUM(CALCULATION!CS44:CV44)</f>
        <v>216</v>
      </c>
      <c r="F49" s="17">
        <f t="shared" si="0"/>
        <v>80.5970149253731</v>
      </c>
      <c r="G49" s="17">
        <f>SUM(CALCULATION!CZ44:DC44)</f>
        <v>11</v>
      </c>
      <c r="H49" s="18">
        <f t="shared" si="1"/>
        <v>78.5714285714286</v>
      </c>
      <c r="I49" s="17">
        <f>SUM(CALCULATION!DE44:DH44)</f>
        <v>123</v>
      </c>
      <c r="J49" s="18">
        <f t="shared" si="2"/>
        <v>79.3548387096774</v>
      </c>
      <c r="K49" s="17">
        <f>SUM(CALCULATION!DJ44:DM44)</f>
        <v>191</v>
      </c>
      <c r="L49" s="18">
        <f t="shared" si="3"/>
        <v>79.5833333333333</v>
      </c>
      <c r="M49" s="17">
        <f>SUM(CALCULATION!DO44:DQ44)</f>
        <v>12</v>
      </c>
      <c r="N49" s="18">
        <f t="shared" si="4"/>
        <v>75</v>
      </c>
      <c r="O49" s="17">
        <f>SUM(CALCULATION!DS44:DV44)</f>
        <v>222</v>
      </c>
      <c r="P49" s="18">
        <f t="shared" si="5"/>
        <v>80.14440433213</v>
      </c>
    </row>
    <row r="50" customFormat="1" ht="15.75" spans="1:2">
      <c r="A50" s="22"/>
      <c r="B50" s="23"/>
    </row>
    <row r="51" customFormat="1" ht="15.75" spans="1:2">
      <c r="A51" s="22"/>
      <c r="B51" s="23"/>
    </row>
    <row r="52" customFormat="1" spans="1:2">
      <c r="A52" s="22"/>
      <c r="B52" s="22"/>
    </row>
  </sheetData>
  <mergeCells count="16">
    <mergeCell ref="A1:P1"/>
    <mergeCell ref="A2:P2"/>
    <mergeCell ref="C3:D3"/>
    <mergeCell ref="E3:H3"/>
    <mergeCell ref="I3:J3"/>
    <mergeCell ref="K3:N3"/>
    <mergeCell ref="O3:P3"/>
    <mergeCell ref="C4:D4"/>
    <mergeCell ref="E4:F4"/>
    <mergeCell ref="G4:H4"/>
    <mergeCell ref="I4:J4"/>
    <mergeCell ref="K4:L4"/>
    <mergeCell ref="M4:N4"/>
    <mergeCell ref="O4:P4"/>
    <mergeCell ref="A3:A5"/>
    <mergeCell ref="B3:B5"/>
  </mergeCells>
  <pageMargins left="0.75" right="0.75" top="1" bottom="1" header="0.5" footer="0.5"/>
  <pageSetup paperSize="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opLeftCell="A32" workbookViewId="0">
      <selection activeCell="O6" sqref="O6:O49"/>
    </sheetView>
  </sheetViews>
  <sheetFormatPr defaultColWidth="9" defaultRowHeight="15"/>
  <cols>
    <col min="1" max="1" width="4" customWidth="1"/>
    <col min="2" max="2" width="36.4285714285714" customWidth="1"/>
    <col min="3" max="3" width="10.5714285714286" customWidth="1"/>
    <col min="4" max="4" width="6.42857142857143" customWidth="1"/>
    <col min="5" max="5" width="10.2857142857143" customWidth="1"/>
    <col min="6" max="6" width="6.14285714285714" customWidth="1"/>
    <col min="7" max="7" width="10.2857142857143" customWidth="1"/>
    <col min="8" max="8" width="5.57142857142857" customWidth="1"/>
    <col min="9" max="9" width="9.57142857142857" customWidth="1"/>
    <col min="10" max="10" width="6.28571428571429" customWidth="1"/>
    <col min="11" max="11" width="10.2857142857143" customWidth="1"/>
    <col min="12" max="12" width="6" customWidth="1"/>
    <col min="13" max="13" width="10.4285714285714" customWidth="1"/>
    <col min="14" max="14" width="6" customWidth="1"/>
    <col min="15" max="15" width="10.2857142857143" customWidth="1"/>
    <col min="16" max="16" width="6.42857142857143" customWidth="1"/>
  </cols>
  <sheetData>
    <row r="1" ht="19" customHeight="1" spans="1:16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4" t="s">
        <v>138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" customHeight="1" spans="1:16">
      <c r="A3" s="6" t="s">
        <v>1</v>
      </c>
      <c r="B3" s="57" t="s">
        <v>2</v>
      </c>
      <c r="C3" s="8" t="s">
        <v>3</v>
      </c>
      <c r="D3" s="8"/>
      <c r="E3" s="9" t="s">
        <v>4</v>
      </c>
      <c r="F3" s="9"/>
      <c r="G3" s="9"/>
      <c r="H3" s="9"/>
      <c r="I3" s="9" t="s">
        <v>87</v>
      </c>
      <c r="J3" s="9"/>
      <c r="K3" s="9" t="s">
        <v>6</v>
      </c>
      <c r="L3" s="9"/>
      <c r="M3" s="9"/>
      <c r="N3" s="9"/>
      <c r="O3" s="11" t="s">
        <v>96</v>
      </c>
      <c r="P3" s="11"/>
    </row>
    <row r="4" ht="50.25" customHeight="1" spans="1:16">
      <c r="A4" s="6"/>
      <c r="B4" s="57"/>
      <c r="C4" s="10" t="s">
        <v>139</v>
      </c>
      <c r="D4" s="10"/>
      <c r="E4" s="11" t="s">
        <v>140</v>
      </c>
      <c r="F4" s="11"/>
      <c r="G4" s="11" t="s">
        <v>141</v>
      </c>
      <c r="H4" s="11"/>
      <c r="I4" s="10" t="s">
        <v>142</v>
      </c>
      <c r="J4" s="10"/>
      <c r="K4" s="11" t="s">
        <v>143</v>
      </c>
      <c r="L4" s="11"/>
      <c r="M4" s="11" t="s">
        <v>144</v>
      </c>
      <c r="N4" s="11"/>
      <c r="O4" s="11" t="s">
        <v>145</v>
      </c>
      <c r="P4" s="11"/>
    </row>
    <row r="5" ht="38.25" customHeight="1" spans="1:16">
      <c r="A5" s="6"/>
      <c r="B5" s="57"/>
      <c r="C5" s="11" t="s">
        <v>13</v>
      </c>
      <c r="D5" s="13" t="s">
        <v>94</v>
      </c>
      <c r="E5" s="11" t="s">
        <v>13</v>
      </c>
      <c r="F5" s="14" t="s">
        <v>94</v>
      </c>
      <c r="G5" s="10" t="s">
        <v>13</v>
      </c>
      <c r="H5" s="13" t="s">
        <v>94</v>
      </c>
      <c r="I5" s="12" t="s">
        <v>13</v>
      </c>
      <c r="J5" s="13" t="s">
        <v>94</v>
      </c>
      <c r="K5" s="10" t="s">
        <v>13</v>
      </c>
      <c r="L5" s="13" t="s">
        <v>94</v>
      </c>
      <c r="M5" s="10" t="s">
        <v>13</v>
      </c>
      <c r="N5" s="13" t="s">
        <v>94</v>
      </c>
      <c r="O5" s="11" t="s">
        <v>13</v>
      </c>
      <c r="P5" s="13" t="s">
        <v>94</v>
      </c>
    </row>
    <row r="6" ht="18" customHeight="1" spans="1:16">
      <c r="A6" s="15">
        <v>1</v>
      </c>
      <c r="B6" s="58" t="s">
        <v>14</v>
      </c>
      <c r="D6" s="18">
        <f>CALCULATION!ER1/189*100</f>
        <v>93.6507936507936</v>
      </c>
      <c r="F6" s="17">
        <f>CALCULATION!EU1/268*100</f>
        <v>90.2985074626866</v>
      </c>
      <c r="H6" s="18">
        <f>CALCULATION!EX1/14*100</f>
        <v>92.8571428571429</v>
      </c>
      <c r="J6" s="18">
        <f>CALCULATION!FA1/155*100</f>
        <v>94.1935483870968</v>
      </c>
      <c r="L6" s="18">
        <f>CALCULATION!FD1/240*100</f>
        <v>92.0833333333333</v>
      </c>
      <c r="N6" s="18">
        <f>CALCULATION!FG1/16*100</f>
        <v>100</v>
      </c>
      <c r="P6" s="18">
        <f>CALCULATION!FJ1/277*100</f>
        <v>88.086642599278</v>
      </c>
    </row>
    <row r="7" ht="18" customHeight="1" spans="1:16">
      <c r="A7" s="15">
        <v>2</v>
      </c>
      <c r="B7" s="58" t="s">
        <v>15</v>
      </c>
      <c r="D7" s="18">
        <f>CALCULATION!ER2/189*100</f>
        <v>92.5925925925926</v>
      </c>
      <c r="F7" s="17">
        <f>CALCULATION!EU2/268*100</f>
        <v>91.4179104477612</v>
      </c>
      <c r="H7" s="18">
        <f>CALCULATION!EX2/14*100</f>
        <v>92.8571428571429</v>
      </c>
      <c r="J7" s="18">
        <f>CALCULATION!FA2/155*100</f>
        <v>91.6129032258064</v>
      </c>
      <c r="L7" s="18">
        <f>CALCULATION!FD2/240*100</f>
        <v>89.5833333333333</v>
      </c>
      <c r="N7" s="18">
        <f>CALCULATION!FG2/16*100</f>
        <v>100</v>
      </c>
      <c r="P7" s="18">
        <f>CALCULATION!FJ2/277*100</f>
        <v>88.4476534296029</v>
      </c>
    </row>
    <row r="8" ht="18" customHeight="1" spans="1:16">
      <c r="A8" s="15">
        <v>3</v>
      </c>
      <c r="B8" s="58" t="s">
        <v>16</v>
      </c>
      <c r="D8" s="18">
        <f>CALCULATION!ER3/189*100</f>
        <v>94.7089947089947</v>
      </c>
      <c r="F8" s="17">
        <f>CALCULATION!EU3/268*100</f>
        <v>92.5373134328358</v>
      </c>
      <c r="H8" s="18">
        <f>CALCULATION!EX3/14*100</f>
        <v>100</v>
      </c>
      <c r="J8" s="18">
        <f>CALCULATION!FA3/155*100</f>
        <v>94.8387096774194</v>
      </c>
      <c r="L8" s="18">
        <f>CALCULATION!FD3/240*100</f>
        <v>89.1666666666667</v>
      </c>
      <c r="N8" s="18">
        <f>CALCULATION!FG3/16*100</f>
        <v>100</v>
      </c>
      <c r="P8" s="18">
        <f>CALCULATION!FJ3/277*100</f>
        <v>89.1696750902527</v>
      </c>
    </row>
    <row r="9" ht="18" customHeight="1" spans="1:16">
      <c r="A9" s="15">
        <v>4</v>
      </c>
      <c r="B9" s="58" t="s">
        <v>17</v>
      </c>
      <c r="D9" s="18">
        <f>CALCULATION!ER4/189*100</f>
        <v>94.7089947089947</v>
      </c>
      <c r="F9" s="17">
        <f>CALCULATION!EU4/268*100</f>
        <v>91.044776119403</v>
      </c>
      <c r="H9" s="18">
        <f>CALCULATION!EX4/14*100</f>
        <v>92.8571428571429</v>
      </c>
      <c r="J9" s="18">
        <f>CALCULATION!FA4/155*100</f>
        <v>96.1290322580645</v>
      </c>
      <c r="L9" s="18">
        <f>CALCULATION!FD4/240*100</f>
        <v>94.1666666666667</v>
      </c>
      <c r="N9" s="18">
        <f>CALCULATION!FG4/16*100</f>
        <v>100</v>
      </c>
      <c r="P9" s="18">
        <f>CALCULATION!FJ4/277*100</f>
        <v>93.5018050541516</v>
      </c>
    </row>
    <row r="10" ht="18" customHeight="1" spans="1:16">
      <c r="A10" s="15">
        <v>5</v>
      </c>
      <c r="B10" s="58" t="s">
        <v>18</v>
      </c>
      <c r="D10" s="18">
        <f>CALCULATION!ER5/189*100</f>
        <v>93.6507936507936</v>
      </c>
      <c r="F10" s="17">
        <f>CALCULATION!EU5/268*100</f>
        <v>94.4029850746269</v>
      </c>
      <c r="H10" s="18">
        <f>CALCULATION!EX5/14*100</f>
        <v>100</v>
      </c>
      <c r="J10" s="18">
        <f>CALCULATION!FA5/155*100</f>
        <v>92.9032258064516</v>
      </c>
      <c r="L10" s="18">
        <f>CALCULATION!FD5/240*100</f>
        <v>94.1666666666667</v>
      </c>
      <c r="N10" s="18">
        <f>CALCULATION!FG5/16*100</f>
        <v>100</v>
      </c>
      <c r="P10" s="18">
        <f>CALCULATION!FJ5/277*100</f>
        <v>93.5018050541516</v>
      </c>
    </row>
    <row r="11" ht="18" customHeight="1" spans="1:16">
      <c r="A11" s="15">
        <v>6</v>
      </c>
      <c r="B11" s="58" t="s">
        <v>19</v>
      </c>
      <c r="D11" s="18">
        <f>CALCULATION!ER6/189*100</f>
        <v>88.8888888888889</v>
      </c>
      <c r="F11" s="17">
        <f>CALCULATION!EU6/268*100</f>
        <v>90.2985074626866</v>
      </c>
      <c r="H11" s="18">
        <f>CALCULATION!EX6/14*100</f>
        <v>92.8571428571429</v>
      </c>
      <c r="J11" s="18">
        <f>CALCULATION!FA6/155*100</f>
        <v>92.258064516129</v>
      </c>
      <c r="L11" s="18">
        <f>CALCULATION!FD6/240*100</f>
        <v>92.5</v>
      </c>
      <c r="N11" s="18">
        <f>CALCULATION!FG6/16*100</f>
        <v>87.5</v>
      </c>
      <c r="P11" s="18">
        <f>CALCULATION!FJ6/277*100</f>
        <v>89.5306859205776</v>
      </c>
    </row>
    <row r="12" ht="18" customHeight="1" spans="1:16">
      <c r="A12" s="15">
        <v>7</v>
      </c>
      <c r="B12" s="58" t="s">
        <v>20</v>
      </c>
      <c r="D12" s="18">
        <f>CALCULATION!ER7/189*100</f>
        <v>83.5978835978836</v>
      </c>
      <c r="F12" s="17">
        <f>CALCULATION!EU7/268*100</f>
        <v>82.089552238806</v>
      </c>
      <c r="H12" s="18">
        <f>CALCULATION!EX7/14*100</f>
        <v>71.4285714285714</v>
      </c>
      <c r="J12" s="18">
        <f>CALCULATION!FA7/155*100</f>
        <v>87.741935483871</v>
      </c>
      <c r="L12" s="18">
        <f>CALCULATION!FD7/240*100</f>
        <v>87.5</v>
      </c>
      <c r="N12" s="18">
        <f>CALCULATION!FG7/16*100</f>
        <v>75</v>
      </c>
      <c r="P12" s="18">
        <f>CALCULATION!FJ7/277*100</f>
        <v>84.8375451263538</v>
      </c>
    </row>
    <row r="13" ht="18" customHeight="1" spans="1:16">
      <c r="A13" s="15">
        <v>8</v>
      </c>
      <c r="B13" s="58" t="s">
        <v>21</v>
      </c>
      <c r="D13" s="18">
        <f>CALCULATION!ER8/189*100</f>
        <v>95.2380952380952</v>
      </c>
      <c r="F13" s="17">
        <f>CALCULATION!EU8/268*100</f>
        <v>88.8059701492537</v>
      </c>
      <c r="H13" s="18">
        <f>CALCULATION!EX8/14*100</f>
        <v>92.8571428571429</v>
      </c>
      <c r="J13" s="18">
        <f>CALCULATION!FA8/155*100</f>
        <v>91.6129032258064</v>
      </c>
      <c r="L13" s="18">
        <f>CALCULATION!FD8/240*100</f>
        <v>90.4166666666667</v>
      </c>
      <c r="N13" s="18">
        <f>CALCULATION!FG8/16*100</f>
        <v>87.5</v>
      </c>
      <c r="P13" s="18">
        <f>CALCULATION!FJ8/277*100</f>
        <v>88.8086642599278</v>
      </c>
    </row>
    <row r="14" ht="18" customHeight="1" spans="1:16">
      <c r="A14" s="15">
        <v>9</v>
      </c>
      <c r="B14" s="58" t="s">
        <v>22</v>
      </c>
      <c r="D14" s="18">
        <f>CALCULATION!ER9/189*100</f>
        <v>83.0687830687831</v>
      </c>
      <c r="F14" s="17">
        <f>CALCULATION!EU9/268*100</f>
        <v>86.9402985074627</v>
      </c>
      <c r="H14" s="18">
        <f>CALCULATION!EX9/14*100</f>
        <v>100</v>
      </c>
      <c r="J14" s="18">
        <f>CALCULATION!FA9/155*100</f>
        <v>88.3870967741936</v>
      </c>
      <c r="L14" s="18">
        <f>CALCULATION!FD9/240*100</f>
        <v>82.9166666666667</v>
      </c>
      <c r="N14" s="18">
        <f>CALCULATION!FG9/16*100</f>
        <v>87.5</v>
      </c>
      <c r="P14" s="18">
        <f>CALCULATION!FJ9/277*100</f>
        <v>78.7003610108303</v>
      </c>
    </row>
    <row r="15" ht="18" customHeight="1" spans="1:16">
      <c r="A15" s="15">
        <v>10</v>
      </c>
      <c r="B15" s="58" t="s">
        <v>23</v>
      </c>
      <c r="D15" s="18">
        <f>CALCULATION!ER10/189*100</f>
        <v>87.8306878306878</v>
      </c>
      <c r="F15" s="17">
        <f>CALCULATION!EU10/268*100</f>
        <v>89.9253731343284</v>
      </c>
      <c r="H15" s="18">
        <f>CALCULATION!EX10/14*100</f>
        <v>100</v>
      </c>
      <c r="J15" s="18">
        <f>CALCULATION!FA10/155*100</f>
        <v>90.9677419354839</v>
      </c>
      <c r="L15" s="18">
        <f>CALCULATION!FD10/240*100</f>
        <v>82.5</v>
      </c>
      <c r="N15" s="18">
        <f>CALCULATION!FG10/16*100</f>
        <v>62.5</v>
      </c>
      <c r="P15" s="18">
        <f>CALCULATION!FJ10/277*100</f>
        <v>85.1985559566787</v>
      </c>
    </row>
    <row r="16" ht="18" customHeight="1" spans="1:16">
      <c r="A16" s="15">
        <v>11</v>
      </c>
      <c r="B16" s="58" t="s">
        <v>24</v>
      </c>
      <c r="D16" s="18">
        <f>CALCULATION!ER11/189*100</f>
        <v>83.0687830687831</v>
      </c>
      <c r="F16" s="17">
        <f>CALCULATION!EU11/268*100</f>
        <v>87.6865671641791</v>
      </c>
      <c r="H16" s="18">
        <f>CALCULATION!EX11/14*100</f>
        <v>85.7142857142857</v>
      </c>
      <c r="J16" s="18">
        <f>CALCULATION!FA11/155*100</f>
        <v>81.9354838709677</v>
      </c>
      <c r="L16" s="18">
        <f>CALCULATION!FD11/240*100</f>
        <v>87.0833333333333</v>
      </c>
      <c r="N16" s="18">
        <f>CALCULATION!FG11/16*100</f>
        <v>87.5</v>
      </c>
      <c r="P16" s="18">
        <f>CALCULATION!FJ11/277*100</f>
        <v>83.7545126353791</v>
      </c>
    </row>
    <row r="17" ht="18" customHeight="1" spans="1:16">
      <c r="A17" s="15">
        <v>12</v>
      </c>
      <c r="B17" s="58" t="s">
        <v>25</v>
      </c>
      <c r="D17" s="18">
        <f>CALCULATION!ER12/189*100</f>
        <v>93.6507936507936</v>
      </c>
      <c r="F17" s="17">
        <f>CALCULATION!EU12/268*100</f>
        <v>89.5522388059701</v>
      </c>
      <c r="H17" s="18">
        <f>CALCULATION!EX12/14*100</f>
        <v>92.8571428571429</v>
      </c>
      <c r="J17" s="18">
        <f>CALCULATION!FA12/155*100</f>
        <v>88.3870967741936</v>
      </c>
      <c r="L17" s="18">
        <f>CALCULATION!FD12/240*100</f>
        <v>94.1666666666667</v>
      </c>
      <c r="N17" s="18">
        <f>CALCULATION!FG12/16*100</f>
        <v>87.5</v>
      </c>
      <c r="P17" s="18">
        <f>CALCULATION!FJ12/277*100</f>
        <v>92.057761732852</v>
      </c>
    </row>
    <row r="18" ht="18" customHeight="1" spans="1:16">
      <c r="A18" s="15">
        <v>13</v>
      </c>
      <c r="B18" s="58" t="s">
        <v>26</v>
      </c>
      <c r="D18" s="18">
        <f>CALCULATION!ER13/189*100</f>
        <v>92.0634920634921</v>
      </c>
      <c r="F18" s="17">
        <f>CALCULATION!EU13/268*100</f>
        <v>92.5373134328358</v>
      </c>
      <c r="H18" s="18">
        <f>CALCULATION!EX13/14*100</f>
        <v>100</v>
      </c>
      <c r="J18" s="18">
        <f>CALCULATION!FA13/155*100</f>
        <v>92.9032258064516</v>
      </c>
      <c r="L18" s="18">
        <f>CALCULATION!FD13/240*100</f>
        <v>92.5</v>
      </c>
      <c r="N18" s="18">
        <f>CALCULATION!FG13/16*100</f>
        <v>100</v>
      </c>
      <c r="P18" s="18">
        <f>CALCULATION!FJ13/277*100</f>
        <v>94.5848375451263</v>
      </c>
    </row>
    <row r="19" ht="18" customHeight="1" spans="1:16">
      <c r="A19" s="15">
        <v>14</v>
      </c>
      <c r="B19" s="58" t="s">
        <v>27</v>
      </c>
      <c r="D19" s="18">
        <f>CALCULATION!ER14/189*100</f>
        <v>90.4761904761905</v>
      </c>
      <c r="F19" s="17">
        <f>CALCULATION!EU14/268*100</f>
        <v>91.044776119403</v>
      </c>
      <c r="H19" s="18">
        <f>CALCULATION!EX14/14*100</f>
        <v>92.8571428571429</v>
      </c>
      <c r="J19" s="18">
        <f>CALCULATION!FA14/155*100</f>
        <v>94.8387096774194</v>
      </c>
      <c r="L19" s="18">
        <f>CALCULATION!FD14/240*100</f>
        <v>90.8333333333333</v>
      </c>
      <c r="N19" s="18">
        <f>CALCULATION!FG14/16*100</f>
        <v>87.5</v>
      </c>
      <c r="P19" s="18">
        <f>CALCULATION!FJ14/277*100</f>
        <v>88.4476534296029</v>
      </c>
    </row>
    <row r="20" ht="18" customHeight="1" spans="1:16">
      <c r="A20" s="15">
        <v>15</v>
      </c>
      <c r="B20" s="58" t="s">
        <v>28</v>
      </c>
      <c r="D20" s="18">
        <f>CALCULATION!ER15/189*100</f>
        <v>87.8306878306878</v>
      </c>
      <c r="F20" s="17">
        <f>CALCULATION!EU15/268*100</f>
        <v>91.7910447761194</v>
      </c>
      <c r="H20" s="18">
        <f>CALCULATION!EX15/14*100</f>
        <v>92.8571428571429</v>
      </c>
      <c r="J20" s="18">
        <f>CALCULATION!FA15/155*100</f>
        <v>90.9677419354839</v>
      </c>
      <c r="L20" s="18">
        <f>CALCULATION!FD15/240*100</f>
        <v>91.6666666666667</v>
      </c>
      <c r="N20" s="18">
        <f>CALCULATION!FG15/16*100</f>
        <v>100</v>
      </c>
      <c r="P20" s="18">
        <f>CALCULATION!FJ15/277*100</f>
        <v>85.9205776173285</v>
      </c>
    </row>
    <row r="21" ht="18" customHeight="1" spans="1:16">
      <c r="A21" s="15">
        <v>16</v>
      </c>
      <c r="B21" s="58" t="s">
        <v>29</v>
      </c>
      <c r="D21" s="18">
        <f>CALCULATION!ER16/189*100</f>
        <v>96.8253968253968</v>
      </c>
      <c r="F21" s="17">
        <f>CALCULATION!EU16/268*100</f>
        <v>92.910447761194</v>
      </c>
      <c r="H21" s="18">
        <f>CALCULATION!EX16/14*100</f>
        <v>100</v>
      </c>
      <c r="J21" s="18">
        <f>CALCULATION!FA16/155*100</f>
        <v>95.4838709677419</v>
      </c>
      <c r="L21" s="18">
        <f>CALCULATION!FD16/240*100</f>
        <v>94.5833333333333</v>
      </c>
      <c r="N21" s="18">
        <f>CALCULATION!FG16/16*100</f>
        <v>100</v>
      </c>
      <c r="P21" s="18">
        <f>CALCULATION!FJ16/277*100</f>
        <v>93.8628158844765</v>
      </c>
    </row>
    <row r="22" ht="18" customHeight="1" spans="1:16">
      <c r="A22" s="15">
        <v>17</v>
      </c>
      <c r="B22" s="58" t="s">
        <v>40</v>
      </c>
      <c r="D22" s="18">
        <f>CALCULATION!ER17/189*100</f>
        <v>81.4814814814815</v>
      </c>
      <c r="F22" s="17">
        <f>CALCULATION!EU17/268*100</f>
        <v>83.5820895522388</v>
      </c>
      <c r="H22" s="18">
        <f>CALCULATION!EX17/14*100</f>
        <v>100</v>
      </c>
      <c r="J22" s="18">
        <f>CALCULATION!FA17/155*100</f>
        <v>87.0967741935484</v>
      </c>
      <c r="L22" s="18">
        <f>CALCULATION!FD17/240*100</f>
        <v>85.4166666666667</v>
      </c>
      <c r="N22" s="18">
        <f>CALCULATION!FG17/16*100</f>
        <v>87.5</v>
      </c>
      <c r="P22" s="18">
        <f>CALCULATION!FJ17/277*100</f>
        <v>84.115523465704</v>
      </c>
    </row>
    <row r="23" ht="18" customHeight="1" spans="1:16">
      <c r="A23" s="15">
        <v>18</v>
      </c>
      <c r="B23" s="58" t="s">
        <v>30</v>
      </c>
      <c r="D23" s="18">
        <f>CALCULATION!ER18/189*100</f>
        <v>86.2433862433862</v>
      </c>
      <c r="F23" s="17">
        <f>CALCULATION!EU18/268*100</f>
        <v>90.2985074626866</v>
      </c>
      <c r="H23" s="18">
        <f>CALCULATION!EX18/14*100</f>
        <v>100</v>
      </c>
      <c r="J23" s="18">
        <f>CALCULATION!FA18/155*100</f>
        <v>89.6774193548387</v>
      </c>
      <c r="L23" s="18">
        <f>CALCULATION!FD18/240*100</f>
        <v>85.8333333333333</v>
      </c>
      <c r="N23" s="18">
        <f>CALCULATION!FG18/16*100</f>
        <v>56.25</v>
      </c>
      <c r="P23" s="18">
        <f>CALCULATION!FJ18/277*100</f>
        <v>79.7833935018051</v>
      </c>
    </row>
    <row r="24" ht="18" customHeight="1" spans="1:16">
      <c r="A24" s="15">
        <v>19</v>
      </c>
      <c r="B24" s="58" t="s">
        <v>31</v>
      </c>
      <c r="D24" s="18">
        <f>CALCULATION!ER19/189*100</f>
        <v>98.4126984126984</v>
      </c>
      <c r="F24" s="17">
        <f>CALCULATION!EU19/268*100</f>
        <v>95.5223880597015</v>
      </c>
      <c r="H24" s="18">
        <f>CALCULATION!EX19/14*100</f>
        <v>100</v>
      </c>
      <c r="J24" s="18">
        <f>CALCULATION!FA19/155*100</f>
        <v>98.7096774193548</v>
      </c>
      <c r="L24" s="18">
        <f>CALCULATION!FD19/240*100</f>
        <v>97.5</v>
      </c>
      <c r="N24" s="18">
        <f>CALCULATION!FG19/16*100</f>
        <v>100</v>
      </c>
      <c r="P24" s="18">
        <f>CALCULATION!FJ19/277*100</f>
        <v>93.8628158844765</v>
      </c>
    </row>
    <row r="25" ht="18" customHeight="1" spans="1:16">
      <c r="A25" s="15">
        <v>20</v>
      </c>
      <c r="B25" s="58" t="s">
        <v>32</v>
      </c>
      <c r="D25" s="18">
        <f>CALCULATION!ER20/189*100</f>
        <v>89.4179894179894</v>
      </c>
      <c r="F25" s="17">
        <f>CALCULATION!EU20/268*100</f>
        <v>85.4477611940299</v>
      </c>
      <c r="H25" s="18">
        <f>CALCULATION!EX20/14*100</f>
        <v>92.8571428571429</v>
      </c>
      <c r="J25" s="18">
        <f>CALCULATION!FA20/155*100</f>
        <v>89.6774193548387</v>
      </c>
      <c r="L25" s="18">
        <f>CALCULATION!FD20/240*100</f>
        <v>89.5833333333333</v>
      </c>
      <c r="N25" s="18">
        <f>CALCULATION!FG20/16*100</f>
        <v>100</v>
      </c>
      <c r="P25" s="18">
        <f>CALCULATION!FJ20/277*100</f>
        <v>89.1696750902527</v>
      </c>
    </row>
    <row r="26" ht="18" customHeight="1" spans="1:16">
      <c r="A26" s="15">
        <v>21</v>
      </c>
      <c r="B26" s="58" t="s">
        <v>33</v>
      </c>
      <c r="D26" s="18">
        <f>CALCULATION!ER21/189*100</f>
        <v>92.0634920634921</v>
      </c>
      <c r="F26" s="17">
        <f>CALCULATION!EU21/268*100</f>
        <v>87.3134328358209</v>
      </c>
      <c r="H26" s="18">
        <f>CALCULATION!EX21/14*100</f>
        <v>92.8571428571429</v>
      </c>
      <c r="J26" s="18">
        <f>CALCULATION!FA21/155*100</f>
        <v>90.9677419354839</v>
      </c>
      <c r="L26" s="18">
        <f>CALCULATION!FD21/240*100</f>
        <v>90.8333333333333</v>
      </c>
      <c r="N26" s="18">
        <f>CALCULATION!FG21/16*100</f>
        <v>62.5</v>
      </c>
      <c r="P26" s="18">
        <f>CALCULATION!FJ21/277*100</f>
        <v>94.5848375451263</v>
      </c>
    </row>
    <row r="27" ht="18" customHeight="1" spans="1:16">
      <c r="A27" s="15">
        <v>22</v>
      </c>
      <c r="B27" s="58" t="s">
        <v>34</v>
      </c>
      <c r="D27" s="18">
        <f>CALCULATION!ER22/189*100</f>
        <v>95.2380952380952</v>
      </c>
      <c r="F27" s="17">
        <f>CALCULATION!EU22/268*100</f>
        <v>90.2985074626866</v>
      </c>
      <c r="H27" s="18">
        <f>CALCULATION!EX22/14*100</f>
        <v>100</v>
      </c>
      <c r="J27" s="18">
        <f>CALCULATION!FA22/155*100</f>
        <v>92.9032258064516</v>
      </c>
      <c r="L27" s="18">
        <f>CALCULATION!FD22/240*100</f>
        <v>91.6666666666667</v>
      </c>
      <c r="N27" s="18">
        <f>CALCULATION!FG22/16*100</f>
        <v>87.5</v>
      </c>
      <c r="P27" s="18">
        <f>CALCULATION!FJ22/277*100</f>
        <v>94.2238267148014</v>
      </c>
    </row>
    <row r="28" ht="18" customHeight="1" spans="1:16">
      <c r="A28" s="15">
        <v>23</v>
      </c>
      <c r="B28" s="58" t="s">
        <v>35</v>
      </c>
      <c r="D28" s="18">
        <f>CALCULATION!ER23/189*100</f>
        <v>94.7089947089947</v>
      </c>
      <c r="F28" s="17">
        <f>CALCULATION!EU23/268*100</f>
        <v>91.7910447761194</v>
      </c>
      <c r="H28" s="18">
        <f>CALCULATION!EX23/14*100</f>
        <v>92.8571428571429</v>
      </c>
      <c r="J28" s="18">
        <f>CALCULATION!FA23/155*100</f>
        <v>93.5483870967742</v>
      </c>
      <c r="L28" s="18">
        <f>CALCULATION!FD23/240*100</f>
        <v>92.5</v>
      </c>
      <c r="N28" s="18">
        <f>CALCULATION!FG23/16*100</f>
        <v>75</v>
      </c>
      <c r="P28" s="18">
        <f>CALCULATION!FJ23/277*100</f>
        <v>94.9458483754513</v>
      </c>
    </row>
    <row r="29" ht="18" customHeight="1" spans="1:16">
      <c r="A29" s="15">
        <v>24</v>
      </c>
      <c r="B29" s="58" t="s">
        <v>36</v>
      </c>
      <c r="D29" s="18">
        <f>CALCULATION!ER24/189*100</f>
        <v>86.7724867724868</v>
      </c>
      <c r="F29" s="17">
        <f>CALCULATION!EU24/268*100</f>
        <v>85.8208955223881</v>
      </c>
      <c r="H29" s="18">
        <f>CALCULATION!EX24/14*100</f>
        <v>100</v>
      </c>
      <c r="J29" s="18">
        <f>CALCULATION!FA24/155*100</f>
        <v>93.5483870967742</v>
      </c>
      <c r="L29" s="18">
        <f>CALCULATION!FD24/240*100</f>
        <v>88.75</v>
      </c>
      <c r="N29" s="18">
        <f>CALCULATION!FG24/16*100</f>
        <v>87.5</v>
      </c>
      <c r="P29" s="18">
        <f>CALCULATION!FJ24/277*100</f>
        <v>85.5595667870036</v>
      </c>
    </row>
    <row r="30" ht="18" customHeight="1" spans="1:16">
      <c r="A30" s="15">
        <v>25</v>
      </c>
      <c r="B30" s="58" t="s">
        <v>37</v>
      </c>
      <c r="D30" s="18">
        <f>CALCULATION!ER25/189*100</f>
        <v>90.4761904761905</v>
      </c>
      <c r="F30" s="17">
        <f>CALCULATION!EU25/268*100</f>
        <v>89.5522388059701</v>
      </c>
      <c r="H30" s="18">
        <f>CALCULATION!EX25/14*100</f>
        <v>78.5714285714286</v>
      </c>
      <c r="J30" s="18">
        <f>CALCULATION!FA25/155*100</f>
        <v>94.8387096774194</v>
      </c>
      <c r="L30" s="18">
        <f>CALCULATION!FD25/240*100</f>
        <v>90</v>
      </c>
      <c r="N30" s="18">
        <f>CALCULATION!FG25/16*100</f>
        <v>87.5</v>
      </c>
      <c r="P30" s="18">
        <f>CALCULATION!FJ25/277*100</f>
        <v>90.2527075812274</v>
      </c>
    </row>
    <row r="31" ht="18" customHeight="1" spans="1:16">
      <c r="A31" s="15">
        <v>26</v>
      </c>
      <c r="B31" s="59" t="s">
        <v>38</v>
      </c>
      <c r="D31" s="18">
        <f>CALCULATION!ER26/189*100</f>
        <v>93.1216931216931</v>
      </c>
      <c r="F31" s="17">
        <f>CALCULATION!EU26/268*100</f>
        <v>94.0298507462687</v>
      </c>
      <c r="H31" s="18">
        <f>CALCULATION!EX26/14*100</f>
        <v>100</v>
      </c>
      <c r="J31" s="18">
        <f>CALCULATION!FA26/155*100</f>
        <v>92.9032258064516</v>
      </c>
      <c r="L31" s="18">
        <f>CALCULATION!FD26/240*100</f>
        <v>93.75</v>
      </c>
      <c r="N31" s="18">
        <f>CALCULATION!FG26/16*100</f>
        <v>100</v>
      </c>
      <c r="P31" s="18">
        <f>CALCULATION!FJ26/277*100</f>
        <v>89.8916967509025</v>
      </c>
    </row>
    <row r="32" ht="18" customHeight="1" spans="1:16">
      <c r="A32" s="15">
        <v>27</v>
      </c>
      <c r="B32" s="58" t="s">
        <v>39</v>
      </c>
      <c r="D32" s="18">
        <f>CALCULATION!ER27/189*100</f>
        <v>89.4179894179894</v>
      </c>
      <c r="F32" s="17">
        <f>CALCULATION!EU27/268*100</f>
        <v>89.1791044776119</v>
      </c>
      <c r="H32" s="18">
        <f>CALCULATION!EX27/14*100</f>
        <v>92.8571428571429</v>
      </c>
      <c r="J32" s="18">
        <f>CALCULATION!FA27/155*100</f>
        <v>91.6129032258064</v>
      </c>
      <c r="L32" s="18">
        <f>CALCULATION!FD27/240*100</f>
        <v>89.1666666666667</v>
      </c>
      <c r="N32" s="18">
        <f>CALCULATION!FG27/16*100</f>
        <v>87.5</v>
      </c>
      <c r="P32" s="18">
        <f>CALCULATION!FJ27/277*100</f>
        <v>86.2815884476534</v>
      </c>
    </row>
    <row r="33" ht="18" customHeight="1" spans="1:16">
      <c r="A33" s="15">
        <v>28</v>
      </c>
      <c r="B33" s="60" t="s">
        <v>41</v>
      </c>
      <c r="D33" s="18">
        <f>CALCULATION!ER28/189*100</f>
        <v>83.0687830687831</v>
      </c>
      <c r="F33" s="17">
        <f>CALCULATION!EU28/268*100</f>
        <v>81.3432835820896</v>
      </c>
      <c r="H33" s="18">
        <f>CALCULATION!EX28/14*100</f>
        <v>100</v>
      </c>
      <c r="J33" s="18">
        <f>CALCULATION!FA28/155*100</f>
        <v>86.4516129032258</v>
      </c>
      <c r="L33" s="18">
        <f>CALCULATION!FD28/240*100</f>
        <v>77.9166666666667</v>
      </c>
      <c r="N33" s="18">
        <f>CALCULATION!FG28/16*100</f>
        <v>75</v>
      </c>
      <c r="P33" s="18">
        <f>CALCULATION!FJ28/277*100</f>
        <v>84.8375451263538</v>
      </c>
    </row>
    <row r="34" ht="18" customHeight="1" spans="1:16">
      <c r="A34" s="15">
        <v>29</v>
      </c>
      <c r="B34" s="58" t="s">
        <v>42</v>
      </c>
      <c r="D34" s="18">
        <f>CALCULATION!ER29/189*100</f>
        <v>89.4179894179894</v>
      </c>
      <c r="F34" s="17">
        <f>CALCULATION!EU29/268*100</f>
        <v>91.4179104477612</v>
      </c>
      <c r="H34" s="18">
        <f>CALCULATION!EX29/14*100</f>
        <v>100</v>
      </c>
      <c r="J34" s="18">
        <f>CALCULATION!FA29/155*100</f>
        <v>91.6129032258064</v>
      </c>
      <c r="L34" s="18">
        <f>CALCULATION!FD29/240*100</f>
        <v>89.5833333333333</v>
      </c>
      <c r="N34" s="18">
        <f>CALCULATION!FG29/16*100</f>
        <v>87.5</v>
      </c>
      <c r="P34" s="18">
        <f>CALCULATION!FJ29/277*100</f>
        <v>87.3646209386281</v>
      </c>
    </row>
    <row r="35" ht="18" customHeight="1" spans="1:16">
      <c r="A35" s="15">
        <v>30</v>
      </c>
      <c r="B35" s="58" t="s">
        <v>43</v>
      </c>
      <c r="D35" s="18">
        <f>CALCULATION!ER30/189*100</f>
        <v>97.8835978835979</v>
      </c>
      <c r="F35" s="17">
        <f>CALCULATION!EU30/268*100</f>
        <v>95.8955223880597</v>
      </c>
      <c r="H35" s="18">
        <f>CALCULATION!EX30/14*100</f>
        <v>100</v>
      </c>
      <c r="J35" s="18">
        <f>CALCULATION!FA30/155*100</f>
        <v>95.4838709677419</v>
      </c>
      <c r="L35" s="18">
        <f>CALCULATION!FD30/240*100</f>
        <v>95</v>
      </c>
      <c r="N35" s="18">
        <f>CALCULATION!FG30/16*100</f>
        <v>100</v>
      </c>
      <c r="P35" s="18">
        <f>CALCULATION!FJ30/277*100</f>
        <v>97.1119133574007</v>
      </c>
    </row>
    <row r="36" ht="18" customHeight="1" spans="1:16">
      <c r="A36" s="15">
        <v>31</v>
      </c>
      <c r="B36" s="58" t="s">
        <v>44</v>
      </c>
      <c r="D36" s="18">
        <f>CALCULATION!ER31/189*100</f>
        <v>83.5978835978836</v>
      </c>
      <c r="F36" s="17">
        <f>CALCULATION!EU31/268*100</f>
        <v>88.8059701492537</v>
      </c>
      <c r="H36" s="18">
        <f>CALCULATION!EX31/14*100</f>
        <v>100</v>
      </c>
      <c r="J36" s="18">
        <f>CALCULATION!FA31/155*100</f>
        <v>87.0967741935484</v>
      </c>
      <c r="L36" s="18">
        <f>CALCULATION!FD31/240*100</f>
        <v>83.3333333333333</v>
      </c>
      <c r="N36" s="18">
        <f>CALCULATION!FG31/16*100</f>
        <v>75</v>
      </c>
      <c r="P36" s="18">
        <f>CALCULATION!FJ31/277*100</f>
        <v>79.4223826714801</v>
      </c>
    </row>
    <row r="37" ht="18" customHeight="1" spans="1:16">
      <c r="A37" s="15">
        <v>32</v>
      </c>
      <c r="B37" s="58" t="s">
        <v>45</v>
      </c>
      <c r="D37" s="18">
        <f>CALCULATION!ER32/189*100</f>
        <v>78.3068783068783</v>
      </c>
      <c r="F37" s="17">
        <f>CALCULATION!EU32/268*100</f>
        <v>79.8507462686567</v>
      </c>
      <c r="H37" s="18">
        <f>CALCULATION!EX32/14*100</f>
        <v>78.5714285714286</v>
      </c>
      <c r="J37" s="18">
        <f>CALCULATION!FA32/155*100</f>
        <v>81.9354838709677</v>
      </c>
      <c r="L37" s="18">
        <f>CALCULATION!FD32/240*100</f>
        <v>78.3333333333333</v>
      </c>
      <c r="N37" s="18">
        <f>CALCULATION!FG32/16*100</f>
        <v>87.5</v>
      </c>
      <c r="P37" s="18">
        <f>CALCULATION!FJ32/277*100</f>
        <v>73.2851985559567</v>
      </c>
    </row>
    <row r="38" ht="18" customHeight="1" spans="1:16">
      <c r="A38" s="15">
        <v>33</v>
      </c>
      <c r="B38" s="58" t="s">
        <v>46</v>
      </c>
      <c r="D38" s="18">
        <f>CALCULATION!ER33/189*100</f>
        <v>91.005291005291</v>
      </c>
      <c r="F38" s="17">
        <f>CALCULATION!EU33/268*100</f>
        <v>85.4477611940299</v>
      </c>
      <c r="H38" s="18">
        <f>CALCULATION!EX33/14*100</f>
        <v>85.7142857142857</v>
      </c>
      <c r="J38" s="18">
        <f>CALCULATION!FA33/155*100</f>
        <v>84.5161290322581</v>
      </c>
      <c r="L38" s="18">
        <f>CALCULATION!FD33/240*100</f>
        <v>85</v>
      </c>
      <c r="N38" s="18">
        <f>CALCULATION!FG33/16*100</f>
        <v>100</v>
      </c>
      <c r="P38" s="18">
        <f>CALCULATION!FJ33/277*100</f>
        <v>85.5595667870036</v>
      </c>
    </row>
    <row r="39" ht="18" customHeight="1" spans="1:16">
      <c r="A39" s="15">
        <v>34</v>
      </c>
      <c r="B39" s="58" t="s">
        <v>47</v>
      </c>
      <c r="D39" s="18">
        <f>CALCULATION!ER34/189*100</f>
        <v>93.6507936507936</v>
      </c>
      <c r="F39" s="17">
        <f>CALCULATION!EU34/268*100</f>
        <v>87.6865671641791</v>
      </c>
      <c r="H39" s="18">
        <f>CALCULATION!EX34/14*100</f>
        <v>85.7142857142857</v>
      </c>
      <c r="J39" s="18">
        <f>CALCULATION!FA34/155*100</f>
        <v>89.6774193548387</v>
      </c>
      <c r="L39" s="18">
        <f>CALCULATION!FD34/240*100</f>
        <v>89.1666666666667</v>
      </c>
      <c r="N39" s="18">
        <f>CALCULATION!FG34/16*100</f>
        <v>75</v>
      </c>
      <c r="P39" s="18">
        <f>CALCULATION!FJ34/277*100</f>
        <v>84.115523465704</v>
      </c>
    </row>
    <row r="40" ht="18" customHeight="1" spans="1:16">
      <c r="A40" s="15">
        <v>35</v>
      </c>
      <c r="B40" s="58" t="s">
        <v>48</v>
      </c>
      <c r="D40" s="18">
        <f>CALCULATION!ER35/189*100</f>
        <v>93.1216931216931</v>
      </c>
      <c r="F40" s="17">
        <f>CALCULATION!EU35/268*100</f>
        <v>93.2835820895522</v>
      </c>
      <c r="H40" s="18">
        <f>CALCULATION!EX35/14*100</f>
        <v>100</v>
      </c>
      <c r="J40" s="18">
        <f>CALCULATION!FA35/155*100</f>
        <v>94.8387096774194</v>
      </c>
      <c r="L40" s="18">
        <f>CALCULATION!FD35/240*100</f>
        <v>92.0833333333333</v>
      </c>
      <c r="N40" s="18">
        <f>CALCULATION!FG35/16*100</f>
        <v>87.5</v>
      </c>
      <c r="P40" s="18">
        <f>CALCULATION!FJ35/277*100</f>
        <v>92.4187725631769</v>
      </c>
    </row>
    <row r="41" ht="18" customHeight="1" spans="1:16">
      <c r="A41" s="15">
        <v>36</v>
      </c>
      <c r="B41" s="58" t="s">
        <v>49</v>
      </c>
      <c r="D41" s="18">
        <f>CALCULATION!ER36/189*100</f>
        <v>91.005291005291</v>
      </c>
      <c r="F41" s="17">
        <f>CALCULATION!EU36/268*100</f>
        <v>93.6567164179104</v>
      </c>
      <c r="H41" s="18">
        <f>CALCULATION!EX36/14*100</f>
        <v>100</v>
      </c>
      <c r="J41" s="18">
        <f>CALCULATION!FA36/155*100</f>
        <v>94.1935483870968</v>
      </c>
      <c r="L41" s="18">
        <f>CALCULATION!FD36/240*100</f>
        <v>92.0833333333333</v>
      </c>
      <c r="N41" s="18">
        <f>CALCULATION!FG36/16*100</f>
        <v>75</v>
      </c>
      <c r="P41" s="18">
        <f>CALCULATION!FJ36/277*100</f>
        <v>93.1407942238267</v>
      </c>
    </row>
    <row r="42" ht="18" customHeight="1" spans="1:16">
      <c r="A42" s="15">
        <v>37</v>
      </c>
      <c r="B42" s="58" t="s">
        <v>50</v>
      </c>
      <c r="D42" s="18">
        <f>CALCULATION!ER37/189*100</f>
        <v>95.7671957671958</v>
      </c>
      <c r="F42" s="17">
        <f>CALCULATION!EU37/268*100</f>
        <v>95.1492537313433</v>
      </c>
      <c r="H42" s="18">
        <f>CALCULATION!EX37/14*100</f>
        <v>100</v>
      </c>
      <c r="J42" s="18">
        <f>CALCULATION!FA37/155*100</f>
        <v>94.1935483870968</v>
      </c>
      <c r="L42" s="18">
        <f>CALCULATION!FD37/240*100</f>
        <v>94.5833333333333</v>
      </c>
      <c r="N42" s="18">
        <f>CALCULATION!FG37/16*100</f>
        <v>87.5</v>
      </c>
      <c r="P42" s="18">
        <f>CALCULATION!FJ37/277*100</f>
        <v>93.1407942238267</v>
      </c>
    </row>
    <row r="43" ht="18" customHeight="1" spans="1:16">
      <c r="A43" s="15">
        <v>38</v>
      </c>
      <c r="B43" s="58" t="s">
        <v>51</v>
      </c>
      <c r="D43" s="18">
        <f>CALCULATION!ER38/189*100</f>
        <v>97.3544973544974</v>
      </c>
      <c r="F43" s="17">
        <f>CALCULATION!EU38/268*100</f>
        <v>92.910447761194</v>
      </c>
      <c r="H43" s="18">
        <f>CALCULATION!EX38/14*100</f>
        <v>100</v>
      </c>
      <c r="J43" s="18">
        <f>CALCULATION!FA38/155*100</f>
        <v>91.6129032258064</v>
      </c>
      <c r="L43" s="18">
        <f>CALCULATION!FD38/240*100</f>
        <v>93.3333333333333</v>
      </c>
      <c r="N43" s="18">
        <f>CALCULATION!FG38/16*100</f>
        <v>87.5</v>
      </c>
      <c r="P43" s="18">
        <f>CALCULATION!FJ38/277*100</f>
        <v>96.7509025270758</v>
      </c>
    </row>
    <row r="44" ht="18" customHeight="1" spans="1:16">
      <c r="A44" s="15">
        <v>39</v>
      </c>
      <c r="B44" s="58" t="s">
        <v>52</v>
      </c>
      <c r="D44" s="18">
        <f>CALCULATION!ER39/189*100</f>
        <v>96.8253968253968</v>
      </c>
      <c r="F44" s="17">
        <f>CALCULATION!EU39/268*100</f>
        <v>95.5223880597015</v>
      </c>
      <c r="H44" s="18">
        <f>CALCULATION!EX39/14*100</f>
        <v>100</v>
      </c>
      <c r="J44" s="18">
        <f>CALCULATION!FA39/155*100</f>
        <v>96.7741935483871</v>
      </c>
      <c r="L44" s="18">
        <f>CALCULATION!FD39/240*100</f>
        <v>95.8333333333333</v>
      </c>
      <c r="N44" s="18">
        <f>CALCULATION!FG39/16*100</f>
        <v>87.5</v>
      </c>
      <c r="P44" s="18">
        <f>CALCULATION!FJ39/277*100</f>
        <v>93.1407942238267</v>
      </c>
    </row>
    <row r="45" ht="18" customHeight="1" spans="1:16">
      <c r="A45" s="15">
        <v>40</v>
      </c>
      <c r="B45" s="58" t="s">
        <v>53</v>
      </c>
      <c r="D45" s="18">
        <f>CALCULATION!ER40/189*100</f>
        <v>79.8941798941799</v>
      </c>
      <c r="F45" s="17">
        <f>CALCULATION!EU40/268*100</f>
        <v>81.3432835820896</v>
      </c>
      <c r="H45" s="18">
        <f>CALCULATION!EX40/14*100</f>
        <v>92.8571428571429</v>
      </c>
      <c r="J45" s="18">
        <f>CALCULATION!FA40/155*100</f>
        <v>72.258064516129</v>
      </c>
      <c r="L45" s="18">
        <f>CALCULATION!FD40/240*100</f>
        <v>70</v>
      </c>
      <c r="N45" s="18">
        <f>CALCULATION!FG40/16*100</f>
        <v>87.5</v>
      </c>
      <c r="P45" s="18">
        <f>CALCULATION!FJ40/277*100</f>
        <v>70.3971119133574</v>
      </c>
    </row>
    <row r="46" ht="18" customHeight="1" spans="1:16">
      <c r="A46" s="15">
        <v>41</v>
      </c>
      <c r="B46" s="58" t="s">
        <v>54</v>
      </c>
      <c r="D46" s="18">
        <f>CALCULATION!ER41/189*100</f>
        <v>92.0634920634921</v>
      </c>
      <c r="F46" s="17">
        <f>CALCULATION!EU41/268*100</f>
        <v>88.4328358208955</v>
      </c>
      <c r="H46" s="18">
        <f>CALCULATION!EX41/14*100</f>
        <v>100</v>
      </c>
      <c r="J46" s="18">
        <f>CALCULATION!FA41/155*100</f>
        <v>92.258064516129</v>
      </c>
      <c r="L46" s="18">
        <f>CALCULATION!FD41/240*100</f>
        <v>86.6666666666667</v>
      </c>
      <c r="N46" s="18">
        <f>CALCULATION!FG41/16*100</f>
        <v>100</v>
      </c>
      <c r="P46" s="18">
        <f>CALCULATION!FJ41/277*100</f>
        <v>84.8375451263538</v>
      </c>
    </row>
    <row r="47" ht="18" customHeight="1" spans="1:16">
      <c r="A47" s="15">
        <v>42</v>
      </c>
      <c r="B47" s="58" t="s">
        <v>55</v>
      </c>
      <c r="D47" s="18">
        <f>CALCULATION!ER42/189*100</f>
        <v>89.9470899470899</v>
      </c>
      <c r="F47" s="17">
        <f>CALCULATION!EU42/268*100</f>
        <v>89.5522388059701</v>
      </c>
      <c r="H47" s="18">
        <f>CALCULATION!EX42/14*100</f>
        <v>100</v>
      </c>
      <c r="J47" s="18">
        <f>CALCULATION!FA42/155*100</f>
        <v>94.1935483870968</v>
      </c>
      <c r="L47" s="18">
        <f>CALCULATION!FD42/240*100</f>
        <v>88.75</v>
      </c>
      <c r="N47" s="18">
        <f>CALCULATION!FG42/16*100</f>
        <v>81.25</v>
      </c>
      <c r="P47" s="18">
        <f>CALCULATION!FJ42/277*100</f>
        <v>85.5595667870036</v>
      </c>
    </row>
    <row r="48" ht="18" customHeight="1" spans="1:16">
      <c r="A48" s="15">
        <v>43</v>
      </c>
      <c r="B48" s="16" t="s">
        <v>56</v>
      </c>
      <c r="D48" s="18">
        <f>CALCULATION!ER43/189*100</f>
        <v>75.6613756613757</v>
      </c>
      <c r="F48" s="17">
        <f>CALCULATION!EU43/268*100</f>
        <v>73.8805970149254</v>
      </c>
      <c r="H48" s="18">
        <f>CALCULATION!EX43/14*100</f>
        <v>92.8571428571429</v>
      </c>
      <c r="J48" s="18">
        <f>CALCULATION!FA43/155*100</f>
        <v>69.6774193548387</v>
      </c>
      <c r="L48" s="18">
        <f>CALCULATION!FD43/240*100</f>
        <v>67.0833333333333</v>
      </c>
      <c r="N48" s="18">
        <f>CALCULATION!FG43/16*100</f>
        <v>87.5</v>
      </c>
      <c r="P48" s="18">
        <f>CALCULATION!FJ43/277*100</f>
        <v>52.7075812274368</v>
      </c>
    </row>
    <row r="49" ht="18" customHeight="1" spans="1:16">
      <c r="A49" s="15">
        <v>44</v>
      </c>
      <c r="B49" s="58" t="s">
        <v>57</v>
      </c>
      <c r="D49" s="18">
        <f>CALCULATION!ER44/189*100</f>
        <v>82.5396825396825</v>
      </c>
      <c r="F49" s="17">
        <f>CALCULATION!EU44/268*100</f>
        <v>80.5970149253731</v>
      </c>
      <c r="H49" s="18">
        <f>CALCULATION!EX44/14*100</f>
        <v>78.5714285714286</v>
      </c>
      <c r="J49" s="18">
        <f>CALCULATION!FA44/155*100</f>
        <v>79.3548387096774</v>
      </c>
      <c r="L49" s="18">
        <f>CALCULATION!FD44/240*100</f>
        <v>79.5833333333333</v>
      </c>
      <c r="N49" s="18">
        <f>CALCULATION!FG44/16*100</f>
        <v>75</v>
      </c>
      <c r="P49" s="18">
        <f>CALCULATION!FJ44/277*100</f>
        <v>80.14440433213</v>
      </c>
    </row>
    <row r="50" customFormat="1" ht="15.75" spans="1:2">
      <c r="A50" s="22"/>
      <c r="B50" s="23"/>
    </row>
    <row r="51" customFormat="1" ht="15.75" spans="1:2">
      <c r="A51" s="22"/>
      <c r="B51" s="23"/>
    </row>
    <row r="52" customFormat="1" spans="1:2">
      <c r="A52" s="22"/>
      <c r="B52" s="22"/>
    </row>
  </sheetData>
  <mergeCells count="16">
    <mergeCell ref="A1:P1"/>
    <mergeCell ref="A2:P2"/>
    <mergeCell ref="C3:D3"/>
    <mergeCell ref="E3:H3"/>
    <mergeCell ref="I3:J3"/>
    <mergeCell ref="K3:N3"/>
    <mergeCell ref="O3:P3"/>
    <mergeCell ref="C4:D4"/>
    <mergeCell ref="E4:F4"/>
    <mergeCell ref="G4:H4"/>
    <mergeCell ref="I4:J4"/>
    <mergeCell ref="K4:L4"/>
    <mergeCell ref="M4:N4"/>
    <mergeCell ref="O4:P4"/>
    <mergeCell ref="A3:A5"/>
    <mergeCell ref="B3:B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H4" sqref="H4"/>
    </sheetView>
  </sheetViews>
  <sheetFormatPr defaultColWidth="9" defaultRowHeight="15"/>
  <cols>
    <col min="1" max="1" width="4" style="29" customWidth="1"/>
    <col min="2" max="2" width="31.7142857142857" style="29" customWidth="1"/>
    <col min="3" max="3" width="15.1428571428571" style="28" customWidth="1"/>
    <col min="4" max="4" width="14.2857142857143" style="28" customWidth="1"/>
    <col min="5" max="5" width="14.7142857142857" style="28" customWidth="1"/>
    <col min="6" max="6" width="15.5714285714286" style="28" customWidth="1"/>
    <col min="7" max="8" width="14.7142857142857" style="28" customWidth="1"/>
    <col min="9" max="9" width="15.8571428571429" style="28" customWidth="1"/>
    <col min="10" max="16384" width="9" style="29"/>
  </cols>
  <sheetData>
    <row r="1" s="29" customFormat="1" ht="23.25" spans="1:9">
      <c r="A1" s="50" t="s">
        <v>80</v>
      </c>
      <c r="B1" s="50"/>
      <c r="C1" s="50"/>
      <c r="D1" s="50"/>
      <c r="E1" s="50"/>
      <c r="F1" s="50"/>
      <c r="G1" s="50"/>
      <c r="H1" s="50"/>
      <c r="I1" s="50"/>
    </row>
    <row r="2" s="29" customFormat="1" ht="22.5" spans="1:9">
      <c r="A2" s="51" t="s">
        <v>146</v>
      </c>
      <c r="B2" s="51"/>
      <c r="C2" s="51"/>
      <c r="D2" s="51"/>
      <c r="E2" s="51"/>
      <c r="F2" s="51"/>
      <c r="G2" s="51"/>
      <c r="H2" s="51"/>
      <c r="I2" s="51"/>
    </row>
    <row r="3" s="49" customFormat="1" ht="27" customHeight="1" spans="1:9">
      <c r="A3" s="52" t="s">
        <v>1</v>
      </c>
      <c r="B3" s="33" t="s">
        <v>2</v>
      </c>
      <c r="C3" s="53" t="s">
        <v>3</v>
      </c>
      <c r="D3" s="54" t="s">
        <v>4</v>
      </c>
      <c r="E3" s="55"/>
      <c r="F3" s="56" t="s">
        <v>87</v>
      </c>
      <c r="G3" s="54" t="s">
        <v>6</v>
      </c>
      <c r="H3" s="55"/>
      <c r="I3" s="56" t="s">
        <v>96</v>
      </c>
    </row>
    <row r="4" s="29" customFormat="1" ht="50.25" customHeight="1" spans="1:9">
      <c r="A4" s="38"/>
      <c r="B4" s="39"/>
      <c r="C4" s="35" t="s">
        <v>123</v>
      </c>
      <c r="D4" s="35" t="s">
        <v>147</v>
      </c>
      <c r="E4" s="35" t="s">
        <v>130</v>
      </c>
      <c r="F4" s="35" t="s">
        <v>135</v>
      </c>
      <c r="G4" s="35" t="s">
        <v>148</v>
      </c>
      <c r="H4" s="35" t="s">
        <v>149</v>
      </c>
      <c r="I4" s="35" t="s">
        <v>127</v>
      </c>
    </row>
    <row r="5" s="29" customFormat="1" ht="30.75" customHeight="1" spans="1:10">
      <c r="A5" s="38"/>
      <c r="B5" s="39"/>
      <c r="C5" s="35" t="s">
        <v>13</v>
      </c>
      <c r="D5" s="35" t="s">
        <v>13</v>
      </c>
      <c r="E5" s="35" t="s">
        <v>13</v>
      </c>
      <c r="F5" s="35" t="s">
        <v>13</v>
      </c>
      <c r="G5" s="35" t="s">
        <v>13</v>
      </c>
      <c r="H5" s="35" t="s">
        <v>13</v>
      </c>
      <c r="I5" s="35" t="s">
        <v>13</v>
      </c>
      <c r="J5" s="46"/>
    </row>
    <row r="6" s="29" customFormat="1" ht="18.75" customHeight="1" spans="1:11">
      <c r="A6" s="40">
        <v>1</v>
      </c>
      <c r="B6" s="41" t="s">
        <v>14</v>
      </c>
      <c r="C6" s="28">
        <v>22</v>
      </c>
      <c r="D6" s="28">
        <v>19</v>
      </c>
      <c r="E6" s="28">
        <v>2</v>
      </c>
      <c r="F6" s="28">
        <v>17</v>
      </c>
      <c r="G6" s="28">
        <v>18</v>
      </c>
      <c r="H6" s="28">
        <v>4</v>
      </c>
      <c r="I6" s="28">
        <v>27</v>
      </c>
      <c r="K6" s="47"/>
    </row>
    <row r="7" s="29" customFormat="1" ht="18.75" customHeight="1" spans="1:11">
      <c r="A7" s="40">
        <v>2</v>
      </c>
      <c r="B7" s="41" t="s">
        <v>15</v>
      </c>
      <c r="C7" s="28">
        <v>22</v>
      </c>
      <c r="D7" s="28">
        <v>18</v>
      </c>
      <c r="E7" s="28">
        <v>2</v>
      </c>
      <c r="F7" s="28">
        <v>16</v>
      </c>
      <c r="G7" s="28">
        <v>19</v>
      </c>
      <c r="H7" s="28">
        <v>4</v>
      </c>
      <c r="I7" s="28">
        <v>27</v>
      </c>
      <c r="K7" s="47"/>
    </row>
    <row r="8" s="29" customFormat="1" ht="18.75" customHeight="1" spans="1:11">
      <c r="A8" s="40">
        <v>3</v>
      </c>
      <c r="B8" s="41" t="s">
        <v>16</v>
      </c>
      <c r="C8" s="28">
        <v>21</v>
      </c>
      <c r="D8" s="28">
        <v>19</v>
      </c>
      <c r="E8" s="28">
        <v>2</v>
      </c>
      <c r="F8" s="28">
        <v>17</v>
      </c>
      <c r="G8" s="28">
        <v>16</v>
      </c>
      <c r="H8" s="28">
        <v>4</v>
      </c>
      <c r="I8" s="28">
        <v>27</v>
      </c>
      <c r="K8" s="47"/>
    </row>
    <row r="9" s="29" customFormat="1" ht="18.75" customHeight="1" spans="1:11">
      <c r="A9" s="40">
        <v>4</v>
      </c>
      <c r="B9" s="41" t="s">
        <v>17</v>
      </c>
      <c r="C9" s="28">
        <v>20</v>
      </c>
      <c r="D9" s="28">
        <v>18</v>
      </c>
      <c r="E9" s="28">
        <v>2</v>
      </c>
      <c r="F9" s="28">
        <v>16</v>
      </c>
      <c r="G9" s="28">
        <v>21</v>
      </c>
      <c r="H9" s="28">
        <v>4</v>
      </c>
      <c r="I9" s="28">
        <v>27</v>
      </c>
      <c r="K9" s="48"/>
    </row>
    <row r="10" s="29" customFormat="1" ht="15.75" customHeight="1" spans="1:11">
      <c r="A10" s="40">
        <v>5</v>
      </c>
      <c r="B10" s="41" t="s">
        <v>18</v>
      </c>
      <c r="C10" s="28">
        <v>21</v>
      </c>
      <c r="D10" s="28">
        <v>19</v>
      </c>
      <c r="E10" s="28">
        <v>2</v>
      </c>
      <c r="F10" s="28">
        <v>15</v>
      </c>
      <c r="G10" s="28">
        <v>22</v>
      </c>
      <c r="H10" s="28">
        <v>4</v>
      </c>
      <c r="I10" s="28">
        <v>26</v>
      </c>
      <c r="K10" s="48"/>
    </row>
    <row r="11" s="29" customFormat="1" ht="18" customHeight="1" spans="1:11">
      <c r="A11" s="40">
        <v>6</v>
      </c>
      <c r="B11" s="41" t="s">
        <v>19</v>
      </c>
      <c r="C11" s="28">
        <v>19</v>
      </c>
      <c r="D11" s="28">
        <v>19</v>
      </c>
      <c r="E11" s="28">
        <v>2</v>
      </c>
      <c r="F11" s="28">
        <v>17</v>
      </c>
      <c r="G11" s="28">
        <v>17</v>
      </c>
      <c r="H11" s="28">
        <v>4</v>
      </c>
      <c r="I11" s="28">
        <v>27</v>
      </c>
      <c r="K11" s="48"/>
    </row>
    <row r="12" s="29" customFormat="1" ht="15.75" customHeight="1" spans="1:11">
      <c r="A12" s="40">
        <v>7</v>
      </c>
      <c r="B12" s="41" t="s">
        <v>20</v>
      </c>
      <c r="C12" s="28">
        <v>20</v>
      </c>
      <c r="D12" s="28">
        <v>16</v>
      </c>
      <c r="E12" s="28">
        <v>1</v>
      </c>
      <c r="F12" s="28">
        <v>15</v>
      </c>
      <c r="G12" s="28">
        <v>20</v>
      </c>
      <c r="H12" s="28">
        <v>4</v>
      </c>
      <c r="I12" s="28">
        <v>20</v>
      </c>
      <c r="K12" s="48"/>
    </row>
    <row r="13" s="29" customFormat="1" ht="16.5" customHeight="1" spans="1:11">
      <c r="A13" s="40">
        <v>8</v>
      </c>
      <c r="B13" s="41" t="s">
        <v>21</v>
      </c>
      <c r="C13" s="28">
        <v>22</v>
      </c>
      <c r="D13" s="28">
        <v>18</v>
      </c>
      <c r="E13" s="28">
        <v>2</v>
      </c>
      <c r="F13" s="28">
        <v>17</v>
      </c>
      <c r="G13" s="28">
        <v>19</v>
      </c>
      <c r="H13" s="28">
        <v>4</v>
      </c>
      <c r="I13" s="28">
        <v>26</v>
      </c>
      <c r="K13" s="48"/>
    </row>
    <row r="14" s="29" customFormat="1" ht="18.75" customHeight="1" spans="1:11">
      <c r="A14" s="40">
        <v>9</v>
      </c>
      <c r="B14" s="41" t="s">
        <v>22</v>
      </c>
      <c r="C14" s="28">
        <v>21</v>
      </c>
      <c r="D14" s="28">
        <v>19</v>
      </c>
      <c r="E14" s="28">
        <v>2</v>
      </c>
      <c r="F14" s="28">
        <v>14</v>
      </c>
      <c r="G14" s="28">
        <v>16</v>
      </c>
      <c r="H14" s="28">
        <v>4</v>
      </c>
      <c r="I14" s="28">
        <v>26</v>
      </c>
      <c r="K14" s="48"/>
    </row>
    <row r="15" s="29" customFormat="1" ht="18.75" customHeight="1" spans="1:11">
      <c r="A15" s="40">
        <v>10</v>
      </c>
      <c r="B15" s="41" t="s">
        <v>23</v>
      </c>
      <c r="C15" s="28">
        <v>19</v>
      </c>
      <c r="D15" s="28">
        <v>19</v>
      </c>
      <c r="E15" s="28">
        <v>2</v>
      </c>
      <c r="F15" s="28">
        <v>16</v>
      </c>
      <c r="G15" s="28">
        <v>19</v>
      </c>
      <c r="H15" s="28">
        <v>4</v>
      </c>
      <c r="I15" s="28">
        <v>26</v>
      </c>
      <c r="K15" s="48"/>
    </row>
    <row r="16" s="29" customFormat="1" ht="17.25" customHeight="1" spans="1:11">
      <c r="A16" s="40">
        <v>11</v>
      </c>
      <c r="B16" s="41" t="s">
        <v>24</v>
      </c>
      <c r="C16" s="28">
        <v>17</v>
      </c>
      <c r="D16" s="28">
        <v>18</v>
      </c>
      <c r="E16" s="28">
        <v>2</v>
      </c>
      <c r="F16" s="28">
        <v>15</v>
      </c>
      <c r="G16" s="28">
        <v>19</v>
      </c>
      <c r="H16" s="28">
        <v>4</v>
      </c>
      <c r="I16" s="28">
        <v>26</v>
      </c>
      <c r="K16" s="48"/>
    </row>
    <row r="17" s="29" customFormat="1" spans="1:11">
      <c r="A17" s="40">
        <v>12</v>
      </c>
      <c r="B17" s="41" t="s">
        <v>25</v>
      </c>
      <c r="C17" s="28">
        <v>20</v>
      </c>
      <c r="D17" s="28">
        <v>19</v>
      </c>
      <c r="E17" s="28">
        <v>2</v>
      </c>
      <c r="F17" s="28">
        <v>14</v>
      </c>
      <c r="G17" s="28">
        <v>17</v>
      </c>
      <c r="H17" s="28">
        <v>4</v>
      </c>
      <c r="I17" s="28">
        <v>25</v>
      </c>
      <c r="K17" s="48"/>
    </row>
    <row r="18" s="29" customFormat="1" spans="1:11">
      <c r="A18" s="40">
        <v>13</v>
      </c>
      <c r="B18" s="41" t="s">
        <v>26</v>
      </c>
      <c r="C18" s="28">
        <v>20</v>
      </c>
      <c r="D18" s="28">
        <v>18</v>
      </c>
      <c r="E18" s="28">
        <v>2</v>
      </c>
      <c r="F18" s="28">
        <v>16</v>
      </c>
      <c r="G18" s="28">
        <v>21</v>
      </c>
      <c r="H18" s="28">
        <v>4</v>
      </c>
      <c r="I18" s="28">
        <v>27</v>
      </c>
      <c r="K18" s="48"/>
    </row>
    <row r="19" s="29" customFormat="1" spans="1:11">
      <c r="A19" s="40">
        <v>14</v>
      </c>
      <c r="B19" s="41" t="s">
        <v>27</v>
      </c>
      <c r="C19" s="28">
        <v>22</v>
      </c>
      <c r="D19" s="28">
        <v>19</v>
      </c>
      <c r="E19" s="28">
        <v>2</v>
      </c>
      <c r="F19" s="28">
        <v>15</v>
      </c>
      <c r="G19" s="28">
        <v>17</v>
      </c>
      <c r="H19" s="28">
        <v>4</v>
      </c>
      <c r="I19" s="28">
        <v>26</v>
      </c>
      <c r="K19" s="48"/>
    </row>
    <row r="20" s="29" customFormat="1" spans="1:11">
      <c r="A20" s="40">
        <v>15</v>
      </c>
      <c r="B20" s="41" t="s">
        <v>28</v>
      </c>
      <c r="C20" s="28">
        <v>19</v>
      </c>
      <c r="D20" s="28">
        <v>17</v>
      </c>
      <c r="E20" s="28">
        <v>2</v>
      </c>
      <c r="F20" s="28">
        <v>11</v>
      </c>
      <c r="G20" s="28">
        <v>17</v>
      </c>
      <c r="H20" s="28">
        <v>4</v>
      </c>
      <c r="I20" s="28">
        <v>26</v>
      </c>
      <c r="K20" s="48"/>
    </row>
    <row r="21" s="29" customFormat="1" spans="1:11">
      <c r="A21" s="40">
        <v>16</v>
      </c>
      <c r="B21" s="41" t="s">
        <v>29</v>
      </c>
      <c r="C21" s="28">
        <v>22</v>
      </c>
      <c r="D21" s="28">
        <v>19</v>
      </c>
      <c r="E21" s="28">
        <v>2</v>
      </c>
      <c r="F21" s="28">
        <v>17</v>
      </c>
      <c r="G21" s="28">
        <v>23</v>
      </c>
      <c r="H21" s="28">
        <v>4</v>
      </c>
      <c r="I21" s="28">
        <v>27</v>
      </c>
      <c r="K21" s="48"/>
    </row>
    <row r="22" s="29" customFormat="1" spans="1:11">
      <c r="A22" s="40">
        <v>17</v>
      </c>
      <c r="B22" s="42" t="s">
        <v>40</v>
      </c>
      <c r="C22" s="28">
        <v>19</v>
      </c>
      <c r="D22" s="28">
        <v>17</v>
      </c>
      <c r="E22" s="28">
        <v>2</v>
      </c>
      <c r="F22" s="28">
        <v>15</v>
      </c>
      <c r="G22" s="28">
        <v>17</v>
      </c>
      <c r="H22" s="28">
        <v>4</v>
      </c>
      <c r="I22" s="28">
        <v>24</v>
      </c>
      <c r="K22" s="48"/>
    </row>
    <row r="23" s="29" customFormat="1" spans="1:11">
      <c r="A23" s="40">
        <v>18</v>
      </c>
      <c r="B23" s="42" t="s">
        <v>30</v>
      </c>
      <c r="C23" s="28">
        <v>20</v>
      </c>
      <c r="D23" s="28">
        <v>17</v>
      </c>
      <c r="E23" s="28">
        <v>2</v>
      </c>
      <c r="F23" s="28">
        <v>15</v>
      </c>
      <c r="G23" s="28">
        <v>15</v>
      </c>
      <c r="H23" s="28">
        <v>4</v>
      </c>
      <c r="I23" s="28">
        <v>26</v>
      </c>
      <c r="K23" s="48"/>
    </row>
    <row r="24" s="29" customFormat="1" spans="1:11">
      <c r="A24" s="40">
        <v>19</v>
      </c>
      <c r="B24" s="41" t="s">
        <v>31</v>
      </c>
      <c r="C24" s="28">
        <v>21</v>
      </c>
      <c r="D24" s="28">
        <v>19</v>
      </c>
      <c r="E24" s="28">
        <v>2</v>
      </c>
      <c r="F24" s="28">
        <v>17</v>
      </c>
      <c r="G24" s="28">
        <v>23</v>
      </c>
      <c r="H24" s="28">
        <v>4</v>
      </c>
      <c r="I24" s="28">
        <v>25</v>
      </c>
      <c r="K24" s="48"/>
    </row>
    <row r="25" s="29" customFormat="1" spans="1:11">
      <c r="A25" s="40">
        <v>20</v>
      </c>
      <c r="B25" s="41" t="s">
        <v>32</v>
      </c>
      <c r="C25" s="28">
        <v>20</v>
      </c>
      <c r="D25" s="28">
        <v>18</v>
      </c>
      <c r="E25" s="28">
        <v>2</v>
      </c>
      <c r="F25" s="28">
        <v>17</v>
      </c>
      <c r="G25" s="28">
        <v>21</v>
      </c>
      <c r="H25" s="28">
        <v>4</v>
      </c>
      <c r="I25" s="28">
        <v>26</v>
      </c>
      <c r="K25" s="48"/>
    </row>
    <row r="26" s="29" customFormat="1" spans="1:11">
      <c r="A26" s="40">
        <v>21</v>
      </c>
      <c r="B26" s="41" t="s">
        <v>33</v>
      </c>
      <c r="C26" s="28">
        <v>19</v>
      </c>
      <c r="D26" s="28">
        <v>18</v>
      </c>
      <c r="E26" s="28">
        <v>2</v>
      </c>
      <c r="F26" s="28">
        <v>16</v>
      </c>
      <c r="G26" s="28">
        <v>16</v>
      </c>
      <c r="H26" s="28">
        <v>4</v>
      </c>
      <c r="I26" s="28">
        <v>27</v>
      </c>
      <c r="K26" s="48"/>
    </row>
    <row r="27" s="29" customFormat="1" spans="1:11">
      <c r="A27" s="40">
        <v>22</v>
      </c>
      <c r="B27" s="41" t="s">
        <v>34</v>
      </c>
      <c r="C27" s="28">
        <v>22</v>
      </c>
      <c r="D27" s="28">
        <v>19</v>
      </c>
      <c r="E27" s="28">
        <v>2</v>
      </c>
      <c r="F27" s="28">
        <v>17</v>
      </c>
      <c r="G27" s="28">
        <v>22</v>
      </c>
      <c r="H27" s="28">
        <v>4</v>
      </c>
      <c r="I27" s="28">
        <v>27</v>
      </c>
      <c r="K27" s="48"/>
    </row>
    <row r="28" s="29" customFormat="1" spans="1:11">
      <c r="A28" s="40">
        <v>23</v>
      </c>
      <c r="B28" s="41" t="s">
        <v>35</v>
      </c>
      <c r="C28" s="28">
        <v>22</v>
      </c>
      <c r="D28" s="28">
        <v>19</v>
      </c>
      <c r="E28" s="28">
        <v>2</v>
      </c>
      <c r="F28" s="28">
        <v>16</v>
      </c>
      <c r="G28" s="28">
        <v>19</v>
      </c>
      <c r="H28" s="28">
        <v>4</v>
      </c>
      <c r="I28" s="28">
        <v>25</v>
      </c>
      <c r="K28" s="48"/>
    </row>
    <row r="29" s="29" customFormat="1" spans="1:11">
      <c r="A29" s="40">
        <v>24</v>
      </c>
      <c r="B29" s="41" t="s">
        <v>36</v>
      </c>
      <c r="C29" s="28">
        <v>22</v>
      </c>
      <c r="D29" s="28">
        <v>19</v>
      </c>
      <c r="E29" s="28">
        <v>2</v>
      </c>
      <c r="F29" s="28">
        <v>15</v>
      </c>
      <c r="G29" s="28">
        <v>16</v>
      </c>
      <c r="H29" s="28">
        <v>4</v>
      </c>
      <c r="I29" s="28">
        <v>27</v>
      </c>
      <c r="K29" s="48"/>
    </row>
    <row r="30" s="29" customFormat="1" spans="1:11">
      <c r="A30" s="40">
        <v>25</v>
      </c>
      <c r="B30" s="41" t="s">
        <v>37</v>
      </c>
      <c r="C30" s="28">
        <v>22</v>
      </c>
      <c r="D30" s="28">
        <v>19</v>
      </c>
      <c r="E30" s="28">
        <v>2</v>
      </c>
      <c r="F30" s="28">
        <v>16</v>
      </c>
      <c r="G30" s="28">
        <v>19</v>
      </c>
      <c r="H30" s="28">
        <v>4</v>
      </c>
      <c r="I30" s="28">
        <v>27</v>
      </c>
      <c r="K30" s="48"/>
    </row>
    <row r="31" s="29" customFormat="1" ht="45" spans="1:11">
      <c r="A31" s="40">
        <v>26</v>
      </c>
      <c r="B31" s="41" t="s">
        <v>38</v>
      </c>
      <c r="C31" s="28">
        <v>22</v>
      </c>
      <c r="D31" s="28">
        <v>17</v>
      </c>
      <c r="E31" s="28">
        <v>2</v>
      </c>
      <c r="F31" s="28">
        <v>16</v>
      </c>
      <c r="G31" s="28">
        <v>20</v>
      </c>
      <c r="H31" s="28">
        <v>4</v>
      </c>
      <c r="I31" s="28">
        <v>27</v>
      </c>
      <c r="K31" s="48"/>
    </row>
    <row r="32" s="29" customFormat="1" spans="1:11">
      <c r="A32" s="40">
        <v>27</v>
      </c>
      <c r="B32" s="41" t="s">
        <v>39</v>
      </c>
      <c r="C32" s="28">
        <v>22</v>
      </c>
      <c r="D32" s="28">
        <v>16</v>
      </c>
      <c r="E32" s="28">
        <v>2</v>
      </c>
      <c r="F32" s="28">
        <v>16</v>
      </c>
      <c r="G32" s="28">
        <v>18</v>
      </c>
      <c r="H32" s="28">
        <v>4</v>
      </c>
      <c r="I32" s="28">
        <v>23</v>
      </c>
      <c r="K32" s="48"/>
    </row>
    <row r="33" s="29" customFormat="1" spans="1:11">
      <c r="A33" s="40">
        <v>28</v>
      </c>
      <c r="B33" s="43" t="s">
        <v>41</v>
      </c>
      <c r="C33" s="28">
        <v>16</v>
      </c>
      <c r="D33" s="28">
        <v>18</v>
      </c>
      <c r="E33" s="28">
        <v>2</v>
      </c>
      <c r="F33" s="28">
        <v>15</v>
      </c>
      <c r="G33" s="28">
        <v>14</v>
      </c>
      <c r="H33" s="28">
        <v>2</v>
      </c>
      <c r="I33" s="28">
        <v>23</v>
      </c>
      <c r="K33" s="48"/>
    </row>
    <row r="34" s="29" customFormat="1" spans="1:11">
      <c r="A34" s="40">
        <v>29</v>
      </c>
      <c r="B34" s="41" t="s">
        <v>42</v>
      </c>
      <c r="C34" s="28">
        <v>22</v>
      </c>
      <c r="D34" s="28">
        <v>18</v>
      </c>
      <c r="E34" s="28">
        <v>2</v>
      </c>
      <c r="F34" s="28">
        <v>16</v>
      </c>
      <c r="G34" s="28">
        <v>13</v>
      </c>
      <c r="H34" s="28">
        <v>4</v>
      </c>
      <c r="I34" s="28">
        <v>27</v>
      </c>
      <c r="K34" s="48"/>
    </row>
    <row r="35" s="29" customFormat="1" ht="30" spans="1:11">
      <c r="A35" s="40">
        <v>30</v>
      </c>
      <c r="B35" s="41" t="s">
        <v>43</v>
      </c>
      <c r="C35" s="28">
        <v>22</v>
      </c>
      <c r="D35" s="28">
        <v>18</v>
      </c>
      <c r="E35" s="28">
        <v>2</v>
      </c>
      <c r="F35" s="28">
        <v>16</v>
      </c>
      <c r="G35" s="28">
        <v>22</v>
      </c>
      <c r="H35" s="28">
        <v>4</v>
      </c>
      <c r="I35" s="28">
        <v>26</v>
      </c>
      <c r="K35" s="48"/>
    </row>
    <row r="36" s="29" customFormat="1" ht="30" spans="1:11">
      <c r="A36" s="40">
        <v>31</v>
      </c>
      <c r="B36" s="41" t="s">
        <v>44</v>
      </c>
      <c r="C36" s="28">
        <v>19</v>
      </c>
      <c r="D36" s="28">
        <v>17</v>
      </c>
      <c r="E36" s="28">
        <v>2</v>
      </c>
      <c r="F36" s="28">
        <v>15</v>
      </c>
      <c r="G36" s="28">
        <v>18</v>
      </c>
      <c r="H36" s="28">
        <v>4</v>
      </c>
      <c r="I36" s="28">
        <v>22</v>
      </c>
      <c r="K36" s="48"/>
    </row>
    <row r="37" s="29" customFormat="1" spans="1:11">
      <c r="A37" s="40">
        <v>32</v>
      </c>
      <c r="B37" s="41" t="s">
        <v>45</v>
      </c>
      <c r="C37" s="28">
        <v>21</v>
      </c>
      <c r="D37" s="28">
        <v>18</v>
      </c>
      <c r="E37" s="28">
        <v>2</v>
      </c>
      <c r="F37" s="28">
        <v>15</v>
      </c>
      <c r="G37" s="28">
        <v>16</v>
      </c>
      <c r="H37" s="28">
        <v>4</v>
      </c>
      <c r="I37" s="28">
        <v>22</v>
      </c>
      <c r="K37" s="48"/>
    </row>
    <row r="38" s="29" customFormat="1" spans="1:11">
      <c r="A38" s="40">
        <v>33</v>
      </c>
      <c r="B38" s="41" t="s">
        <v>46</v>
      </c>
      <c r="C38" s="28">
        <v>17</v>
      </c>
      <c r="D38" s="28">
        <v>18</v>
      </c>
      <c r="E38" s="28">
        <v>2</v>
      </c>
      <c r="F38" s="28">
        <v>15</v>
      </c>
      <c r="G38" s="28">
        <v>15</v>
      </c>
      <c r="H38" s="28">
        <v>4</v>
      </c>
      <c r="I38" s="28">
        <v>22</v>
      </c>
      <c r="K38" s="48"/>
    </row>
    <row r="39" s="29" customFormat="1" ht="30" spans="1:11">
      <c r="A39" s="40">
        <v>34</v>
      </c>
      <c r="B39" s="41" t="s">
        <v>47</v>
      </c>
      <c r="C39" s="28">
        <v>18</v>
      </c>
      <c r="D39" s="28">
        <v>19</v>
      </c>
      <c r="E39" s="28">
        <v>2</v>
      </c>
      <c r="F39" s="28">
        <v>17</v>
      </c>
      <c r="G39" s="28">
        <v>18</v>
      </c>
      <c r="H39" s="28">
        <v>4</v>
      </c>
      <c r="I39" s="28">
        <v>27</v>
      </c>
      <c r="K39" s="48"/>
    </row>
    <row r="40" s="29" customFormat="1" spans="1:11">
      <c r="A40" s="40">
        <v>35</v>
      </c>
      <c r="B40" s="41" t="s">
        <v>48</v>
      </c>
      <c r="C40" s="28">
        <v>22</v>
      </c>
      <c r="D40" s="28">
        <v>19</v>
      </c>
      <c r="E40" s="28">
        <v>2</v>
      </c>
      <c r="F40" s="28">
        <v>15</v>
      </c>
      <c r="G40" s="28">
        <v>17</v>
      </c>
      <c r="H40" s="28">
        <v>4</v>
      </c>
      <c r="I40" s="28">
        <v>26</v>
      </c>
      <c r="K40" s="48"/>
    </row>
    <row r="41" s="29" customFormat="1" spans="1:11">
      <c r="A41" s="40">
        <v>36</v>
      </c>
      <c r="B41" s="41" t="s">
        <v>49</v>
      </c>
      <c r="C41" s="28">
        <v>16</v>
      </c>
      <c r="D41" s="28">
        <v>16</v>
      </c>
      <c r="E41" s="28">
        <v>2</v>
      </c>
      <c r="F41" s="28">
        <v>13</v>
      </c>
      <c r="G41" s="28">
        <v>18</v>
      </c>
      <c r="H41" s="28">
        <v>4</v>
      </c>
      <c r="I41" s="28">
        <v>24</v>
      </c>
      <c r="K41" s="48"/>
    </row>
    <row r="42" s="29" customFormat="1" spans="1:11">
      <c r="A42" s="40">
        <v>37</v>
      </c>
      <c r="B42" s="41" t="s">
        <v>50</v>
      </c>
      <c r="C42" s="28">
        <v>22</v>
      </c>
      <c r="D42" s="28">
        <v>17</v>
      </c>
      <c r="E42" s="28">
        <v>2</v>
      </c>
      <c r="F42" s="28">
        <v>16</v>
      </c>
      <c r="G42" s="28">
        <v>19</v>
      </c>
      <c r="H42" s="28">
        <v>4</v>
      </c>
      <c r="I42" s="28">
        <v>26</v>
      </c>
      <c r="K42" s="48"/>
    </row>
    <row r="43" s="29" customFormat="1" spans="1:11">
      <c r="A43" s="40">
        <v>38</v>
      </c>
      <c r="B43" s="41" t="s">
        <v>51</v>
      </c>
      <c r="C43" s="28">
        <v>22</v>
      </c>
      <c r="D43" s="28">
        <v>19</v>
      </c>
      <c r="E43" s="28">
        <v>2</v>
      </c>
      <c r="F43" s="28">
        <v>17</v>
      </c>
      <c r="G43" s="28">
        <v>19</v>
      </c>
      <c r="H43" s="28">
        <v>4</v>
      </c>
      <c r="I43" s="28">
        <v>27</v>
      </c>
      <c r="K43" s="48"/>
    </row>
    <row r="44" s="29" customFormat="1" spans="1:11">
      <c r="A44" s="40">
        <v>39</v>
      </c>
      <c r="B44" s="41" t="s">
        <v>52</v>
      </c>
      <c r="C44" s="28">
        <v>21</v>
      </c>
      <c r="D44" s="28">
        <v>19</v>
      </c>
      <c r="E44" s="28">
        <v>2</v>
      </c>
      <c r="F44" s="28">
        <v>16</v>
      </c>
      <c r="G44" s="28">
        <v>21</v>
      </c>
      <c r="H44" s="28">
        <v>4</v>
      </c>
      <c r="I44" s="28">
        <v>25</v>
      </c>
      <c r="K44" s="48"/>
    </row>
    <row r="45" s="29" customFormat="1" spans="1:11">
      <c r="A45" s="40">
        <v>40</v>
      </c>
      <c r="B45" s="41" t="s">
        <v>53</v>
      </c>
      <c r="C45" s="28">
        <v>22</v>
      </c>
      <c r="D45" s="28">
        <v>19</v>
      </c>
      <c r="E45" s="28">
        <v>2</v>
      </c>
      <c r="F45" s="28">
        <v>13</v>
      </c>
      <c r="G45" s="28">
        <v>14</v>
      </c>
      <c r="H45" s="28">
        <v>4</v>
      </c>
      <c r="I45" s="28">
        <v>25</v>
      </c>
      <c r="K45" s="48"/>
    </row>
    <row r="46" s="29" customFormat="1" spans="1:11">
      <c r="A46" s="40">
        <v>41</v>
      </c>
      <c r="B46" s="41" t="s">
        <v>54</v>
      </c>
      <c r="C46" s="28">
        <v>20</v>
      </c>
      <c r="D46" s="28">
        <v>17</v>
      </c>
      <c r="E46" s="28">
        <v>2</v>
      </c>
      <c r="F46" s="28">
        <v>17</v>
      </c>
      <c r="G46" s="28">
        <v>21</v>
      </c>
      <c r="H46" s="28">
        <v>4</v>
      </c>
      <c r="I46" s="28">
        <v>27</v>
      </c>
      <c r="K46" s="48"/>
    </row>
    <row r="47" s="29" customFormat="1" spans="1:11">
      <c r="A47" s="40">
        <v>42</v>
      </c>
      <c r="B47" s="41" t="s">
        <v>55</v>
      </c>
      <c r="C47" s="28">
        <v>16</v>
      </c>
      <c r="D47" s="28">
        <v>18</v>
      </c>
      <c r="E47" s="28">
        <v>1</v>
      </c>
      <c r="F47" s="28">
        <v>15</v>
      </c>
      <c r="G47" s="28">
        <v>18</v>
      </c>
      <c r="H47" s="28">
        <v>4</v>
      </c>
      <c r="I47" s="28">
        <v>26</v>
      </c>
      <c r="K47" s="48"/>
    </row>
    <row r="48" s="29" customFormat="1" ht="30" spans="1:11">
      <c r="A48" s="40">
        <v>43</v>
      </c>
      <c r="B48" s="41" t="s">
        <v>56</v>
      </c>
      <c r="C48" s="28">
        <v>22</v>
      </c>
      <c r="D48" s="28">
        <v>15</v>
      </c>
      <c r="E48" s="28">
        <v>1</v>
      </c>
      <c r="F48" s="28">
        <v>12</v>
      </c>
      <c r="G48" s="28">
        <v>11</v>
      </c>
      <c r="H48" s="28">
        <v>4</v>
      </c>
      <c r="I48" s="28">
        <v>24</v>
      </c>
      <c r="K48" s="48"/>
    </row>
    <row r="49" s="29" customFormat="1" spans="1:11">
      <c r="A49" s="40">
        <v>44</v>
      </c>
      <c r="B49" s="41" t="s">
        <v>57</v>
      </c>
      <c r="C49" s="28">
        <v>21</v>
      </c>
      <c r="D49" s="28">
        <v>19</v>
      </c>
      <c r="E49" s="28">
        <v>2</v>
      </c>
      <c r="F49" s="28">
        <v>15</v>
      </c>
      <c r="G49" s="28">
        <v>15</v>
      </c>
      <c r="H49" s="28">
        <v>4</v>
      </c>
      <c r="I49" s="28">
        <v>17</v>
      </c>
      <c r="K49" s="48"/>
    </row>
    <row r="50" s="29" customFormat="1" ht="15.75" spans="1:9">
      <c r="A50" s="44"/>
      <c r="B50" s="45"/>
      <c r="C50" s="28"/>
      <c r="D50" s="28"/>
      <c r="E50" s="28"/>
      <c r="F50" s="28"/>
      <c r="G50" s="28"/>
      <c r="H50" s="28"/>
      <c r="I50" s="28"/>
    </row>
    <row r="51" s="29" customFormat="1" ht="15.75" spans="1:9">
      <c r="A51" s="44"/>
      <c r="B51" s="45"/>
      <c r="C51" s="28"/>
      <c r="D51" s="28"/>
      <c r="E51" s="28"/>
      <c r="F51" s="28"/>
      <c r="G51" s="28"/>
      <c r="H51" s="28"/>
      <c r="I51" s="28"/>
    </row>
    <row r="52" s="29" customFormat="1" spans="1:9">
      <c r="A52" s="44"/>
      <c r="B52" s="44"/>
      <c r="C52" s="28"/>
      <c r="D52" s="28"/>
      <c r="E52" s="28"/>
      <c r="F52" s="28"/>
      <c r="G52" s="28"/>
      <c r="H52" s="28"/>
      <c r="I52" s="28"/>
    </row>
  </sheetData>
  <mergeCells count="4">
    <mergeCell ref="A1:I1"/>
    <mergeCell ref="A2:I2"/>
    <mergeCell ref="D3:E3"/>
    <mergeCell ref="G3:H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workbookViewId="0">
      <selection activeCell="Q6" sqref="Q6"/>
    </sheetView>
  </sheetViews>
  <sheetFormatPr defaultColWidth="9" defaultRowHeight="15.75"/>
  <cols>
    <col min="1" max="1" width="4" customWidth="1"/>
    <col min="2" max="2" width="33.5714285714286" style="1" customWidth="1"/>
    <col min="3" max="3" width="9.57142857142857" customWidth="1"/>
    <col min="4" max="4" width="6.42857142857143" customWidth="1"/>
    <col min="5" max="5" width="9.57142857142857" customWidth="1"/>
    <col min="6" max="6" width="6.14285714285714" customWidth="1"/>
    <col min="7" max="7" width="9.57142857142857" customWidth="1"/>
    <col min="8" max="8" width="5.57142857142857" customWidth="1"/>
    <col min="9" max="9" width="9.57142857142857" customWidth="1"/>
    <col min="10" max="10" width="6.28571428571429" customWidth="1"/>
    <col min="11" max="11" width="9.57142857142857" customWidth="1"/>
    <col min="12" max="12" width="6" customWidth="1"/>
    <col min="13" max="13" width="9.57142857142857" customWidth="1"/>
    <col min="14" max="14" width="6" customWidth="1"/>
    <col min="15" max="15" width="9.57142857142857" customWidth="1"/>
    <col min="16" max="16" width="6.42857142857143" customWidth="1"/>
  </cols>
  <sheetData>
    <row r="1" ht="19" customHeight="1" spans="1:16">
      <c r="A1" s="2" t="s">
        <v>80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4" t="s">
        <v>150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" customHeight="1" spans="1:16">
      <c r="A3" s="6" t="s">
        <v>1</v>
      </c>
      <c r="B3" s="7" t="s">
        <v>2</v>
      </c>
      <c r="C3" s="8" t="s">
        <v>3</v>
      </c>
      <c r="D3" s="8"/>
      <c r="E3" s="9" t="s">
        <v>4</v>
      </c>
      <c r="F3" s="9"/>
      <c r="G3" s="9"/>
      <c r="H3" s="9"/>
      <c r="I3" s="9" t="s">
        <v>87</v>
      </c>
      <c r="J3" s="9"/>
      <c r="K3" s="9" t="s">
        <v>6</v>
      </c>
      <c r="L3" s="9"/>
      <c r="M3" s="9"/>
      <c r="N3" s="9"/>
      <c r="O3" s="11" t="s">
        <v>96</v>
      </c>
      <c r="P3" s="11"/>
    </row>
    <row r="4" ht="50.25" customHeight="1" spans="1:16">
      <c r="A4" s="6"/>
      <c r="B4" s="7"/>
      <c r="C4" s="10" t="s">
        <v>151</v>
      </c>
      <c r="D4" s="10"/>
      <c r="E4" s="11" t="s">
        <v>152</v>
      </c>
      <c r="F4" s="11"/>
      <c r="G4" s="11" t="s">
        <v>144</v>
      </c>
      <c r="H4" s="11"/>
      <c r="I4" s="10" t="s">
        <v>153</v>
      </c>
      <c r="J4" s="10"/>
      <c r="K4" s="11" t="s">
        <v>154</v>
      </c>
      <c r="L4" s="11"/>
      <c r="M4" s="11" t="s">
        <v>155</v>
      </c>
      <c r="N4" s="11"/>
      <c r="O4" s="11" t="s">
        <v>156</v>
      </c>
      <c r="P4" s="11"/>
    </row>
    <row r="5" ht="38.25" customHeight="1" spans="1:16">
      <c r="A5" s="6"/>
      <c r="B5" s="7"/>
      <c r="C5" s="12" t="s">
        <v>13</v>
      </c>
      <c r="D5" s="13" t="s">
        <v>94</v>
      </c>
      <c r="E5" s="12" t="s">
        <v>13</v>
      </c>
      <c r="F5" s="14" t="s">
        <v>94</v>
      </c>
      <c r="G5" s="12" t="s">
        <v>13</v>
      </c>
      <c r="H5" s="13" t="s">
        <v>94</v>
      </c>
      <c r="I5" s="12" t="s">
        <v>13</v>
      </c>
      <c r="J5" s="13" t="s">
        <v>94</v>
      </c>
      <c r="K5" s="12" t="s">
        <v>13</v>
      </c>
      <c r="L5" s="13" t="s">
        <v>94</v>
      </c>
      <c r="M5" s="12" t="s">
        <v>13</v>
      </c>
      <c r="N5" s="13" t="s">
        <v>94</v>
      </c>
      <c r="O5" s="12" t="s">
        <v>13</v>
      </c>
      <c r="P5" s="13" t="s">
        <v>94</v>
      </c>
    </row>
    <row r="6" ht="18" customHeight="1" spans="1:16">
      <c r="A6" s="15">
        <v>1</v>
      </c>
      <c r="B6" s="16" t="s">
        <v>14</v>
      </c>
      <c r="C6" s="17">
        <f>SUM(CALCULATION!ER1:ES1)</f>
        <v>199</v>
      </c>
      <c r="D6" s="18">
        <f t="shared" ref="D6:D49" si="0">C6/211*100</f>
        <v>94.3127962085308</v>
      </c>
      <c r="E6" s="17">
        <f>SUM(CALCULATION!EU1:EV1)</f>
        <v>261</v>
      </c>
      <c r="F6" s="18">
        <f t="shared" ref="F6:F49" si="1">E6/287*100</f>
        <v>90.9407665505226</v>
      </c>
      <c r="G6" s="17">
        <f>SUM(CALCULATION!EX1:EY1)</f>
        <v>15</v>
      </c>
      <c r="H6" s="18">
        <f t="shared" ref="H6:H49" si="2">G6/16*100</f>
        <v>93.75</v>
      </c>
      <c r="I6" s="17">
        <f>SUM(CALCULATION!FA1:FB1)</f>
        <v>163</v>
      </c>
      <c r="J6" s="18">
        <f t="shared" ref="J6:J49" si="3">I6/172*100</f>
        <v>94.7674418604651</v>
      </c>
      <c r="K6" s="17">
        <f>SUM(CALCULATION!FD1:FE1)</f>
        <v>239</v>
      </c>
      <c r="L6" s="18">
        <f t="shared" ref="L6:L49" si="4">K6/262*100</f>
        <v>91.2213740458015</v>
      </c>
      <c r="M6" s="17">
        <f>SUM(CALCULATION!FG1:FH1)</f>
        <v>20</v>
      </c>
      <c r="N6" s="18">
        <f t="shared" ref="N6:N49" si="5">M6/20*100</f>
        <v>100</v>
      </c>
      <c r="O6" s="17">
        <f>SUM(CALCULATION!FJ1:FK1)</f>
        <v>271</v>
      </c>
      <c r="P6" s="18">
        <f t="shared" ref="P6:P49" si="6">O6/304*100</f>
        <v>89.1447368421053</v>
      </c>
    </row>
    <row r="7" ht="18" customHeight="1" spans="1:16">
      <c r="A7" s="15">
        <v>2</v>
      </c>
      <c r="B7" s="16" t="s">
        <v>15</v>
      </c>
      <c r="C7" s="17">
        <f>SUM(CALCULATION!ER2:ES2)</f>
        <v>197</v>
      </c>
      <c r="D7" s="18">
        <f t="shared" si="0"/>
        <v>93.3649289099526</v>
      </c>
      <c r="E7" s="17">
        <f>SUM(CALCULATION!EU2:EV2)</f>
        <v>263</v>
      </c>
      <c r="F7" s="18">
        <f t="shared" si="1"/>
        <v>91.6376306620209</v>
      </c>
      <c r="G7" s="17">
        <f>SUM(CALCULATION!EX2:EY2)</f>
        <v>15</v>
      </c>
      <c r="H7" s="18">
        <f t="shared" si="2"/>
        <v>93.75</v>
      </c>
      <c r="I7" s="17">
        <f>SUM(CALCULATION!FA2:FB2)</f>
        <v>158</v>
      </c>
      <c r="J7" s="18">
        <f t="shared" si="3"/>
        <v>91.8604651162791</v>
      </c>
      <c r="K7" s="17">
        <f>SUM(CALCULATION!FD2:FE2)</f>
        <v>234</v>
      </c>
      <c r="L7" s="18">
        <f t="shared" si="4"/>
        <v>89.3129770992366</v>
      </c>
      <c r="M7" s="17">
        <f>SUM(CALCULATION!FG2:FH2)</f>
        <v>20</v>
      </c>
      <c r="N7" s="18">
        <f t="shared" si="5"/>
        <v>100</v>
      </c>
      <c r="O7" s="17">
        <f>SUM(CALCULATION!FJ2:FK2)</f>
        <v>272</v>
      </c>
      <c r="P7" s="18">
        <f t="shared" si="6"/>
        <v>89.4736842105263</v>
      </c>
    </row>
    <row r="8" ht="18" customHeight="1" spans="1:16">
      <c r="A8" s="15">
        <v>3</v>
      </c>
      <c r="B8" s="16" t="s">
        <v>16</v>
      </c>
      <c r="C8" s="17">
        <f>SUM(CALCULATION!ER3:ES3)</f>
        <v>200</v>
      </c>
      <c r="D8" s="18">
        <f t="shared" si="0"/>
        <v>94.7867298578199</v>
      </c>
      <c r="E8" s="17">
        <f>SUM(CALCULATION!EU3:EV3)</f>
        <v>267</v>
      </c>
      <c r="F8" s="18">
        <f t="shared" si="1"/>
        <v>93.0313588850174</v>
      </c>
      <c r="G8" s="17">
        <f>SUM(CALCULATION!EX3:EY3)</f>
        <v>16</v>
      </c>
      <c r="H8" s="18">
        <f t="shared" si="2"/>
        <v>100</v>
      </c>
      <c r="I8" s="17">
        <f>SUM(CALCULATION!FA3:FB3)</f>
        <v>164</v>
      </c>
      <c r="J8" s="18">
        <f t="shared" si="3"/>
        <v>95.3488372093023</v>
      </c>
      <c r="K8" s="17">
        <f>SUM(CALCULATION!FD3:FE3)</f>
        <v>230</v>
      </c>
      <c r="L8" s="18">
        <f t="shared" si="4"/>
        <v>87.7862595419847</v>
      </c>
      <c r="M8" s="17">
        <f>SUM(CALCULATION!FG3:FH3)</f>
        <v>20</v>
      </c>
      <c r="N8" s="18">
        <f t="shared" si="5"/>
        <v>100</v>
      </c>
      <c r="O8" s="17">
        <f>SUM(CALCULATION!FJ3:FK3)</f>
        <v>274</v>
      </c>
      <c r="P8" s="18">
        <f t="shared" si="6"/>
        <v>90.1315789473684</v>
      </c>
    </row>
    <row r="9" ht="18" customHeight="1" spans="1:16">
      <c r="A9" s="15">
        <v>4</v>
      </c>
      <c r="B9" s="16" t="s">
        <v>17</v>
      </c>
      <c r="C9" s="17">
        <f>SUM(CALCULATION!ER4:ES4)</f>
        <v>199</v>
      </c>
      <c r="D9" s="18">
        <f t="shared" si="0"/>
        <v>94.3127962085308</v>
      </c>
      <c r="E9" s="17">
        <f>SUM(CALCULATION!EU4:EV4)</f>
        <v>262</v>
      </c>
      <c r="F9" s="18">
        <f t="shared" si="1"/>
        <v>91.2891986062718</v>
      </c>
      <c r="G9" s="17">
        <f>SUM(CALCULATION!EX4:EY4)</f>
        <v>15</v>
      </c>
      <c r="H9" s="18">
        <f t="shared" si="2"/>
        <v>93.75</v>
      </c>
      <c r="I9" s="17">
        <f>SUM(CALCULATION!FA4:FB4)</f>
        <v>165</v>
      </c>
      <c r="J9" s="18">
        <f t="shared" si="3"/>
        <v>95.9302325581395</v>
      </c>
      <c r="K9" s="17">
        <f>SUM(CALCULATION!FD4:FE4)</f>
        <v>247</v>
      </c>
      <c r="L9" s="18">
        <f t="shared" si="4"/>
        <v>94.2748091603053</v>
      </c>
      <c r="M9" s="17">
        <f>SUM(CALCULATION!FG4:FH4)</f>
        <v>20</v>
      </c>
      <c r="N9" s="18">
        <f t="shared" si="5"/>
        <v>100</v>
      </c>
      <c r="O9" s="17">
        <f>SUM(CALCULATION!FJ4:FK4)</f>
        <v>286</v>
      </c>
      <c r="P9" s="18">
        <f t="shared" si="6"/>
        <v>94.0789473684211</v>
      </c>
    </row>
    <row r="10" ht="18" customHeight="1" spans="1:16">
      <c r="A10" s="15">
        <v>5</v>
      </c>
      <c r="B10" s="16" t="s">
        <v>18</v>
      </c>
      <c r="C10" s="17">
        <f>SUM(CALCULATION!ER5:ES5)</f>
        <v>198</v>
      </c>
      <c r="D10" s="18">
        <f t="shared" si="0"/>
        <v>93.8388625592417</v>
      </c>
      <c r="E10" s="17">
        <f>SUM(CALCULATION!EU5:EV5)</f>
        <v>272</v>
      </c>
      <c r="F10" s="18">
        <f t="shared" si="1"/>
        <v>94.7735191637631</v>
      </c>
      <c r="G10" s="17">
        <f>SUM(CALCULATION!EX5:EY5)</f>
        <v>16</v>
      </c>
      <c r="H10" s="18">
        <f t="shared" si="2"/>
        <v>100</v>
      </c>
      <c r="I10" s="17">
        <f>SUM(CALCULATION!FA5:FB5)</f>
        <v>159</v>
      </c>
      <c r="J10" s="18">
        <f t="shared" si="3"/>
        <v>92.4418604651163</v>
      </c>
      <c r="K10" s="17">
        <f>SUM(CALCULATION!FD5:FE5)</f>
        <v>248</v>
      </c>
      <c r="L10" s="18">
        <f t="shared" si="4"/>
        <v>94.6564885496183</v>
      </c>
      <c r="M10" s="17">
        <f>SUM(CALCULATION!FG5:FH5)</f>
        <v>20</v>
      </c>
      <c r="N10" s="18">
        <f t="shared" si="5"/>
        <v>100</v>
      </c>
      <c r="O10" s="17">
        <f>SUM(CALCULATION!FJ5:FK5)</f>
        <v>285</v>
      </c>
      <c r="P10" s="18">
        <f t="shared" si="6"/>
        <v>93.75</v>
      </c>
    </row>
    <row r="11" ht="18" customHeight="1" spans="1:16">
      <c r="A11" s="15">
        <v>6</v>
      </c>
      <c r="B11" s="16" t="s">
        <v>19</v>
      </c>
      <c r="C11" s="17">
        <f>SUM(CALCULATION!ER6:ES6)</f>
        <v>187</v>
      </c>
      <c r="D11" s="18">
        <f t="shared" si="0"/>
        <v>88.6255924170616</v>
      </c>
      <c r="E11" s="17">
        <f>SUM(CALCULATION!EU6:EV6)</f>
        <v>261</v>
      </c>
      <c r="F11" s="18">
        <f t="shared" si="1"/>
        <v>90.9407665505226</v>
      </c>
      <c r="G11" s="17">
        <f>SUM(CALCULATION!EX6:EY6)</f>
        <v>15</v>
      </c>
      <c r="H11" s="18">
        <f t="shared" si="2"/>
        <v>93.75</v>
      </c>
      <c r="I11" s="17">
        <f>SUM(CALCULATION!FA6:FB6)</f>
        <v>160</v>
      </c>
      <c r="J11" s="18">
        <f t="shared" si="3"/>
        <v>93.0232558139535</v>
      </c>
      <c r="K11" s="17">
        <f>SUM(CALCULATION!FD6:FE6)</f>
        <v>239</v>
      </c>
      <c r="L11" s="18">
        <f t="shared" si="4"/>
        <v>91.2213740458015</v>
      </c>
      <c r="M11" s="17">
        <f>SUM(CALCULATION!FG6:FH6)</f>
        <v>18</v>
      </c>
      <c r="N11" s="18">
        <f t="shared" si="5"/>
        <v>90</v>
      </c>
      <c r="O11" s="17">
        <f>SUM(CALCULATION!FJ6:FK6)</f>
        <v>275</v>
      </c>
      <c r="P11" s="18">
        <f t="shared" si="6"/>
        <v>90.4605263157895</v>
      </c>
    </row>
    <row r="12" ht="18" customHeight="1" spans="1:16">
      <c r="A12" s="15">
        <v>7</v>
      </c>
      <c r="B12" s="16" t="s">
        <v>20</v>
      </c>
      <c r="C12" s="17">
        <f>SUM(CALCULATION!ER7:ES7)</f>
        <v>178</v>
      </c>
      <c r="D12" s="18">
        <f t="shared" si="0"/>
        <v>84.3601895734597</v>
      </c>
      <c r="E12" s="17">
        <f>SUM(CALCULATION!EU7:EV7)</f>
        <v>236</v>
      </c>
      <c r="F12" s="18">
        <f t="shared" si="1"/>
        <v>82.2299651567944</v>
      </c>
      <c r="G12" s="17">
        <f>SUM(CALCULATION!EX7:EY7)</f>
        <v>11</v>
      </c>
      <c r="H12" s="18">
        <f t="shared" si="2"/>
        <v>68.75</v>
      </c>
      <c r="I12" s="17">
        <f>SUM(CALCULATION!FA7:FB7)</f>
        <v>151</v>
      </c>
      <c r="J12" s="18">
        <f t="shared" si="3"/>
        <v>87.7906976744186</v>
      </c>
      <c r="K12" s="17">
        <f>SUM(CALCULATION!FD7:FE7)</f>
        <v>230</v>
      </c>
      <c r="L12" s="18">
        <f t="shared" si="4"/>
        <v>87.7862595419847</v>
      </c>
      <c r="M12" s="17">
        <f>SUM(CALCULATION!FG7:FH7)</f>
        <v>16</v>
      </c>
      <c r="N12" s="18">
        <f t="shared" si="5"/>
        <v>80</v>
      </c>
      <c r="O12" s="17">
        <f>SUM(CALCULATION!FJ7:FK7)</f>
        <v>255</v>
      </c>
      <c r="P12" s="18">
        <f t="shared" si="6"/>
        <v>83.8815789473684</v>
      </c>
    </row>
    <row r="13" ht="18" customHeight="1" spans="1:16">
      <c r="A13" s="15">
        <v>8</v>
      </c>
      <c r="B13" s="16" t="s">
        <v>21</v>
      </c>
      <c r="C13" s="17">
        <f>SUM(CALCULATION!ER8:ES8)</f>
        <v>202</v>
      </c>
      <c r="D13" s="18">
        <f t="shared" si="0"/>
        <v>95.7345971563981</v>
      </c>
      <c r="E13" s="17">
        <f>SUM(CALCULATION!EU8:EV8)</f>
        <v>256</v>
      </c>
      <c r="F13" s="18">
        <f t="shared" si="1"/>
        <v>89.198606271777</v>
      </c>
      <c r="G13" s="17">
        <f>SUM(CALCULATION!EX8:EY8)</f>
        <v>15</v>
      </c>
      <c r="H13" s="18">
        <f t="shared" si="2"/>
        <v>93.75</v>
      </c>
      <c r="I13" s="17">
        <f>SUM(CALCULATION!FA8:FB8)</f>
        <v>159</v>
      </c>
      <c r="J13" s="18">
        <f t="shared" si="3"/>
        <v>92.4418604651163</v>
      </c>
      <c r="K13" s="17">
        <f>SUM(CALCULATION!FD8:FE8)</f>
        <v>236</v>
      </c>
      <c r="L13" s="18">
        <f t="shared" si="4"/>
        <v>90.0763358778626</v>
      </c>
      <c r="M13" s="17">
        <f>SUM(CALCULATION!FG8:FH8)</f>
        <v>18</v>
      </c>
      <c r="N13" s="18">
        <f t="shared" si="5"/>
        <v>90</v>
      </c>
      <c r="O13" s="17">
        <f>SUM(CALCULATION!FJ8:FK8)</f>
        <v>272</v>
      </c>
      <c r="P13" s="18">
        <f t="shared" si="6"/>
        <v>89.4736842105263</v>
      </c>
    </row>
    <row r="14" ht="18" customHeight="1" spans="1:16">
      <c r="A14" s="15">
        <v>9</v>
      </c>
      <c r="B14" s="16" t="s">
        <v>22</v>
      </c>
      <c r="C14" s="17">
        <f>SUM(CALCULATION!ER9:ES9)</f>
        <v>178</v>
      </c>
      <c r="D14" s="18">
        <f t="shared" si="0"/>
        <v>84.3601895734597</v>
      </c>
      <c r="E14" s="17">
        <f>SUM(CALCULATION!EU9:EV9)</f>
        <v>252</v>
      </c>
      <c r="F14" s="18">
        <f t="shared" si="1"/>
        <v>87.8048780487805</v>
      </c>
      <c r="G14" s="17">
        <f>SUM(CALCULATION!EX9:EY9)</f>
        <v>16</v>
      </c>
      <c r="H14" s="18">
        <f t="shared" si="2"/>
        <v>100</v>
      </c>
      <c r="I14" s="17">
        <f>SUM(CALCULATION!FA9:FB9)</f>
        <v>151</v>
      </c>
      <c r="J14" s="18">
        <f t="shared" si="3"/>
        <v>87.7906976744186</v>
      </c>
      <c r="K14" s="17">
        <f>SUM(CALCULATION!FD9:FE9)</f>
        <v>215</v>
      </c>
      <c r="L14" s="18">
        <f t="shared" si="4"/>
        <v>82.0610687022901</v>
      </c>
      <c r="M14" s="17">
        <f>SUM(CALCULATION!FG9:FH9)</f>
        <v>18</v>
      </c>
      <c r="N14" s="18">
        <f t="shared" si="5"/>
        <v>90</v>
      </c>
      <c r="O14" s="17">
        <f>SUM(CALCULATION!FJ9:FK9)</f>
        <v>244</v>
      </c>
      <c r="P14" s="18">
        <f t="shared" si="6"/>
        <v>80.2631578947368</v>
      </c>
    </row>
    <row r="15" ht="18" customHeight="1" spans="1:16">
      <c r="A15" s="15">
        <v>10</v>
      </c>
      <c r="B15" s="16" t="s">
        <v>23</v>
      </c>
      <c r="C15" s="17">
        <f>SUM(CALCULATION!ER10:ES10)</f>
        <v>185</v>
      </c>
      <c r="D15" s="18">
        <f t="shared" si="0"/>
        <v>87.6777251184834</v>
      </c>
      <c r="E15" s="17">
        <f>SUM(CALCULATION!EU10:EV10)</f>
        <v>260</v>
      </c>
      <c r="F15" s="18">
        <f t="shared" si="1"/>
        <v>90.5923344947735</v>
      </c>
      <c r="G15" s="17">
        <f>SUM(CALCULATION!EX10:EY10)</f>
        <v>16</v>
      </c>
      <c r="H15" s="18">
        <f t="shared" si="2"/>
        <v>100</v>
      </c>
      <c r="I15" s="17">
        <f>SUM(CALCULATION!FA10:FB10)</f>
        <v>157</v>
      </c>
      <c r="J15" s="18">
        <f t="shared" si="3"/>
        <v>91.2790697674419</v>
      </c>
      <c r="K15" s="17">
        <f>SUM(CALCULATION!FD10:FE10)</f>
        <v>217</v>
      </c>
      <c r="L15" s="18">
        <f t="shared" si="4"/>
        <v>82.824427480916</v>
      </c>
      <c r="M15" s="17">
        <f>SUM(CALCULATION!FG10:FH10)</f>
        <v>14</v>
      </c>
      <c r="N15" s="18">
        <f t="shared" si="5"/>
        <v>70</v>
      </c>
      <c r="O15" s="17">
        <f>SUM(CALCULATION!FJ10:FK10)</f>
        <v>262</v>
      </c>
      <c r="P15" s="18">
        <f t="shared" si="6"/>
        <v>86.1842105263158</v>
      </c>
    </row>
    <row r="16" ht="18" customHeight="1" spans="1:16">
      <c r="A16" s="15">
        <v>11</v>
      </c>
      <c r="B16" s="16" t="s">
        <v>24</v>
      </c>
      <c r="C16" s="17">
        <f>SUM(CALCULATION!ER11:ES11)</f>
        <v>174</v>
      </c>
      <c r="D16" s="18">
        <f t="shared" si="0"/>
        <v>82.4644549763033</v>
      </c>
      <c r="E16" s="17">
        <f>SUM(CALCULATION!EU11:EV11)</f>
        <v>253</v>
      </c>
      <c r="F16" s="18">
        <f t="shared" si="1"/>
        <v>88.1533101045296</v>
      </c>
      <c r="G16" s="17">
        <f>SUM(CALCULATION!EX11:EY11)</f>
        <v>14</v>
      </c>
      <c r="H16" s="18">
        <f t="shared" si="2"/>
        <v>87.5</v>
      </c>
      <c r="I16" s="17">
        <f>SUM(CALCULATION!FA11:FB11)</f>
        <v>142</v>
      </c>
      <c r="J16" s="18">
        <f t="shared" si="3"/>
        <v>82.5581395348837</v>
      </c>
      <c r="K16" s="17">
        <f>SUM(CALCULATION!FD11:FE11)</f>
        <v>228</v>
      </c>
      <c r="L16" s="18">
        <f t="shared" si="4"/>
        <v>87.0229007633588</v>
      </c>
      <c r="M16" s="17">
        <f>SUM(CALCULATION!FG11:FH11)</f>
        <v>18</v>
      </c>
      <c r="N16" s="18">
        <f t="shared" si="5"/>
        <v>90</v>
      </c>
      <c r="O16" s="17">
        <f>SUM(CALCULATION!FJ11:FK11)</f>
        <v>258</v>
      </c>
      <c r="P16" s="18">
        <f t="shared" si="6"/>
        <v>84.8684210526316</v>
      </c>
    </row>
    <row r="17" ht="18" customHeight="1" spans="1:16">
      <c r="A17" s="15">
        <v>12</v>
      </c>
      <c r="B17" s="16" t="s">
        <v>25</v>
      </c>
      <c r="C17" s="17">
        <f>SUM(CALCULATION!ER12:ES12)</f>
        <v>197</v>
      </c>
      <c r="D17" s="18">
        <f t="shared" si="0"/>
        <v>93.3649289099526</v>
      </c>
      <c r="E17" s="17">
        <f>SUM(CALCULATION!EU12:EV12)</f>
        <v>259</v>
      </c>
      <c r="F17" s="18">
        <f t="shared" si="1"/>
        <v>90.2439024390244</v>
      </c>
      <c r="G17" s="17">
        <f>SUM(CALCULATION!EX12:EY12)</f>
        <v>15</v>
      </c>
      <c r="H17" s="18">
        <f t="shared" si="2"/>
        <v>93.75</v>
      </c>
      <c r="I17" s="17">
        <f>SUM(CALCULATION!FA12:FB12)</f>
        <v>151</v>
      </c>
      <c r="J17" s="18">
        <f t="shared" si="3"/>
        <v>87.7906976744186</v>
      </c>
      <c r="K17" s="17">
        <f>SUM(CALCULATION!FD12:FE12)</f>
        <v>243</v>
      </c>
      <c r="L17" s="18">
        <f t="shared" si="4"/>
        <v>92.7480916030534</v>
      </c>
      <c r="M17" s="17">
        <f>SUM(CALCULATION!FG12:FH12)</f>
        <v>18</v>
      </c>
      <c r="N17" s="18">
        <f t="shared" si="5"/>
        <v>90</v>
      </c>
      <c r="O17" s="17">
        <f>SUM(CALCULATION!FJ12:FK12)</f>
        <v>280</v>
      </c>
      <c r="P17" s="18">
        <f t="shared" si="6"/>
        <v>92.1052631578947</v>
      </c>
    </row>
    <row r="18" ht="18" customHeight="1" spans="1:16">
      <c r="A18" s="15">
        <v>13</v>
      </c>
      <c r="B18" s="16" t="s">
        <v>26</v>
      </c>
      <c r="C18" s="17">
        <f>SUM(CALCULATION!ER13:ES13)</f>
        <v>194</v>
      </c>
      <c r="D18" s="18">
        <f t="shared" si="0"/>
        <v>91.9431279620853</v>
      </c>
      <c r="E18" s="17">
        <f>SUM(CALCULATION!EU13:EV13)</f>
        <v>266</v>
      </c>
      <c r="F18" s="18">
        <f t="shared" si="1"/>
        <v>92.6829268292683</v>
      </c>
      <c r="G18" s="17">
        <f>SUM(CALCULATION!EX13:EY13)</f>
        <v>16</v>
      </c>
      <c r="H18" s="18">
        <f t="shared" si="2"/>
        <v>100</v>
      </c>
      <c r="I18" s="17">
        <f>SUM(CALCULATION!FA13:FB13)</f>
        <v>160</v>
      </c>
      <c r="J18" s="18">
        <f t="shared" si="3"/>
        <v>93.0232558139535</v>
      </c>
      <c r="K18" s="17">
        <f>SUM(CALCULATION!FD13:FE13)</f>
        <v>243</v>
      </c>
      <c r="L18" s="18">
        <f t="shared" si="4"/>
        <v>92.7480916030534</v>
      </c>
      <c r="M18" s="17">
        <f>SUM(CALCULATION!FG13:FH13)</f>
        <v>20</v>
      </c>
      <c r="N18" s="18">
        <f t="shared" si="5"/>
        <v>100</v>
      </c>
      <c r="O18" s="17">
        <f>SUM(CALCULATION!FJ13:FK13)</f>
        <v>289</v>
      </c>
      <c r="P18" s="18">
        <f t="shared" si="6"/>
        <v>95.0657894736842</v>
      </c>
    </row>
    <row r="19" ht="18" customHeight="1" spans="1:16">
      <c r="A19" s="15">
        <v>14</v>
      </c>
      <c r="B19" s="16" t="s">
        <v>27</v>
      </c>
      <c r="C19" s="17">
        <f>SUM(CALCULATION!ER14:ES14)</f>
        <v>193</v>
      </c>
      <c r="D19" s="18">
        <f t="shared" si="0"/>
        <v>91.4691943127962</v>
      </c>
      <c r="E19" s="17">
        <f>SUM(CALCULATION!EU14:EV14)</f>
        <v>263</v>
      </c>
      <c r="F19" s="18">
        <f t="shared" si="1"/>
        <v>91.6376306620209</v>
      </c>
      <c r="G19" s="17">
        <f>SUM(CALCULATION!EX14:EY14)</f>
        <v>15</v>
      </c>
      <c r="H19" s="18">
        <f t="shared" si="2"/>
        <v>93.75</v>
      </c>
      <c r="I19" s="17">
        <f>SUM(CALCULATION!FA14:FB14)</f>
        <v>162</v>
      </c>
      <c r="J19" s="18">
        <f t="shared" si="3"/>
        <v>94.1860465116279</v>
      </c>
      <c r="K19" s="17">
        <f>SUM(CALCULATION!FD14:FE14)</f>
        <v>235</v>
      </c>
      <c r="L19" s="18">
        <f t="shared" si="4"/>
        <v>89.6946564885496</v>
      </c>
      <c r="M19" s="17">
        <f>SUM(CALCULATION!FG14:FH14)</f>
        <v>18</v>
      </c>
      <c r="N19" s="18">
        <f t="shared" si="5"/>
        <v>90</v>
      </c>
      <c r="O19" s="17">
        <f>SUM(CALCULATION!FJ14:FK14)</f>
        <v>271</v>
      </c>
      <c r="P19" s="18">
        <f t="shared" si="6"/>
        <v>89.1447368421053</v>
      </c>
    </row>
    <row r="20" ht="18" customHeight="1" spans="1:16">
      <c r="A20" s="15">
        <v>15</v>
      </c>
      <c r="B20" s="16" t="s">
        <v>28</v>
      </c>
      <c r="C20" s="17">
        <f>SUM(CALCULATION!ER15:ES15)</f>
        <v>185</v>
      </c>
      <c r="D20" s="18">
        <f t="shared" si="0"/>
        <v>87.6777251184834</v>
      </c>
      <c r="E20" s="17">
        <f>SUM(CALCULATION!EU15:EV15)</f>
        <v>263</v>
      </c>
      <c r="F20" s="18">
        <f t="shared" si="1"/>
        <v>91.6376306620209</v>
      </c>
      <c r="G20" s="17">
        <f>SUM(CALCULATION!EX15:EY15)</f>
        <v>15</v>
      </c>
      <c r="H20" s="18">
        <f t="shared" si="2"/>
        <v>93.75</v>
      </c>
      <c r="I20" s="17">
        <f>SUM(CALCULATION!FA15:FB15)</f>
        <v>152</v>
      </c>
      <c r="J20" s="18">
        <f t="shared" si="3"/>
        <v>88.3720930232558</v>
      </c>
      <c r="K20" s="17">
        <f>SUM(CALCULATION!FD15:FE15)</f>
        <v>237</v>
      </c>
      <c r="L20" s="18">
        <f t="shared" si="4"/>
        <v>90.4580152671756</v>
      </c>
      <c r="M20" s="17">
        <f>SUM(CALCULATION!FG15:FH15)</f>
        <v>20</v>
      </c>
      <c r="N20" s="18">
        <f t="shared" si="5"/>
        <v>100</v>
      </c>
      <c r="O20" s="17">
        <f>SUM(CALCULATION!FJ15:FK15)</f>
        <v>264</v>
      </c>
      <c r="P20" s="18">
        <f t="shared" si="6"/>
        <v>86.8421052631579</v>
      </c>
    </row>
    <row r="21" ht="18" customHeight="1" spans="1:16">
      <c r="A21" s="15">
        <v>16</v>
      </c>
      <c r="B21" s="16" t="s">
        <v>29</v>
      </c>
      <c r="C21" s="17">
        <f>SUM(CALCULATION!ER16:ES16)</f>
        <v>205</v>
      </c>
      <c r="D21" s="18">
        <f t="shared" si="0"/>
        <v>97.1563981042654</v>
      </c>
      <c r="E21" s="17">
        <f>SUM(CALCULATION!EU16:EV16)</f>
        <v>268</v>
      </c>
      <c r="F21" s="18">
        <f t="shared" si="1"/>
        <v>93.3797909407666</v>
      </c>
      <c r="G21" s="17">
        <f>SUM(CALCULATION!EX16:EY16)</f>
        <v>16</v>
      </c>
      <c r="H21" s="18">
        <f t="shared" si="2"/>
        <v>100</v>
      </c>
      <c r="I21" s="17">
        <f>SUM(CALCULATION!FA16:FB16)</f>
        <v>165</v>
      </c>
      <c r="J21" s="18">
        <f t="shared" si="3"/>
        <v>95.9302325581395</v>
      </c>
      <c r="K21" s="17">
        <f>SUM(CALCULATION!FD16:FE16)</f>
        <v>250</v>
      </c>
      <c r="L21" s="18">
        <f t="shared" si="4"/>
        <v>95.4198473282443</v>
      </c>
      <c r="M21" s="17">
        <f>SUM(CALCULATION!FG16:FH16)</f>
        <v>20</v>
      </c>
      <c r="N21" s="18">
        <f t="shared" si="5"/>
        <v>100</v>
      </c>
      <c r="O21" s="17">
        <f>SUM(CALCULATION!FJ16:FK16)</f>
        <v>287</v>
      </c>
      <c r="P21" s="18">
        <f t="shared" si="6"/>
        <v>94.4078947368421</v>
      </c>
    </row>
    <row r="22" ht="18" customHeight="1" spans="1:16">
      <c r="A22" s="15">
        <v>17</v>
      </c>
      <c r="B22" s="16" t="s">
        <v>40</v>
      </c>
      <c r="C22" s="17">
        <f>SUM(CALCULATION!ER17:ES17)</f>
        <v>173</v>
      </c>
      <c r="D22" s="18">
        <f t="shared" si="0"/>
        <v>81.9905213270142</v>
      </c>
      <c r="E22" s="17">
        <f>SUM(CALCULATION!EU17:EV17)</f>
        <v>241</v>
      </c>
      <c r="F22" s="18">
        <f t="shared" si="1"/>
        <v>83.9721254355401</v>
      </c>
      <c r="G22" s="17">
        <f>SUM(CALCULATION!EX17:EY17)</f>
        <v>16</v>
      </c>
      <c r="H22" s="18">
        <f t="shared" si="2"/>
        <v>100</v>
      </c>
      <c r="I22" s="17">
        <f>SUM(CALCULATION!FA17:FB17)</f>
        <v>150</v>
      </c>
      <c r="J22" s="18">
        <f t="shared" si="3"/>
        <v>87.2093023255814</v>
      </c>
      <c r="K22" s="17">
        <f>SUM(CALCULATION!FD17:FE17)</f>
        <v>222</v>
      </c>
      <c r="L22" s="18">
        <f t="shared" si="4"/>
        <v>84.7328244274809</v>
      </c>
      <c r="M22" s="17">
        <f>SUM(CALCULATION!FG17:FH17)</f>
        <v>18</v>
      </c>
      <c r="N22" s="18">
        <f t="shared" si="5"/>
        <v>90</v>
      </c>
      <c r="O22" s="17">
        <f>SUM(CALCULATION!FJ17:FK17)</f>
        <v>257</v>
      </c>
      <c r="P22" s="18">
        <f t="shared" si="6"/>
        <v>84.5394736842105</v>
      </c>
    </row>
    <row r="23" ht="18" customHeight="1" spans="1:16">
      <c r="A23" s="15">
        <v>18</v>
      </c>
      <c r="B23" s="16" t="s">
        <v>30</v>
      </c>
      <c r="C23" s="17">
        <f>SUM(CALCULATION!ER18:ES18)</f>
        <v>183</v>
      </c>
      <c r="D23" s="18">
        <f t="shared" si="0"/>
        <v>86.7298578199052</v>
      </c>
      <c r="E23" s="17">
        <f>SUM(CALCULATION!EU18:EV18)</f>
        <v>259</v>
      </c>
      <c r="F23" s="18">
        <f t="shared" si="1"/>
        <v>90.2439024390244</v>
      </c>
      <c r="G23" s="17">
        <f>SUM(CALCULATION!EX18:EY18)</f>
        <v>16</v>
      </c>
      <c r="H23" s="18">
        <f t="shared" si="2"/>
        <v>100</v>
      </c>
      <c r="I23" s="17">
        <f>SUM(CALCULATION!FA18:FB18)</f>
        <v>154</v>
      </c>
      <c r="J23" s="18">
        <f t="shared" si="3"/>
        <v>89.5348837209302</v>
      </c>
      <c r="K23" s="17">
        <f>SUM(CALCULATION!FD18:FE18)</f>
        <v>221</v>
      </c>
      <c r="L23" s="18">
        <f t="shared" si="4"/>
        <v>84.3511450381679</v>
      </c>
      <c r="M23" s="17">
        <v>15</v>
      </c>
      <c r="N23" s="18">
        <f t="shared" si="5"/>
        <v>75</v>
      </c>
      <c r="O23" s="17">
        <f>SUM(CALCULATION!FJ18:FK18)</f>
        <v>247</v>
      </c>
      <c r="P23" s="18">
        <f t="shared" si="6"/>
        <v>81.25</v>
      </c>
    </row>
    <row r="24" ht="18" customHeight="1" spans="1:16">
      <c r="A24" s="15">
        <v>19</v>
      </c>
      <c r="B24" s="16" t="s">
        <v>31</v>
      </c>
      <c r="C24" s="17">
        <f>SUM(CALCULATION!ER19:ES19)</f>
        <v>207</v>
      </c>
      <c r="D24" s="18">
        <f t="shared" si="0"/>
        <v>98.1042654028436</v>
      </c>
      <c r="E24" s="17">
        <f>SUM(CALCULATION!EU19:EV19)</f>
        <v>275</v>
      </c>
      <c r="F24" s="18">
        <f t="shared" si="1"/>
        <v>95.8188153310105</v>
      </c>
      <c r="G24" s="17">
        <f>SUM(CALCULATION!EX19:EY19)</f>
        <v>16</v>
      </c>
      <c r="H24" s="18">
        <f t="shared" si="2"/>
        <v>100</v>
      </c>
      <c r="I24" s="17">
        <f>SUM(CALCULATION!FA19:FB19)</f>
        <v>170</v>
      </c>
      <c r="J24" s="18">
        <f t="shared" si="3"/>
        <v>98.8372093023256</v>
      </c>
      <c r="K24" s="17">
        <f>SUM(CALCULATION!FD19:FE19)</f>
        <v>257</v>
      </c>
      <c r="L24" s="18">
        <f t="shared" si="4"/>
        <v>98.0916030534351</v>
      </c>
      <c r="M24" s="17">
        <f>SUM(CALCULATION!FG19:FH19)</f>
        <v>20</v>
      </c>
      <c r="N24" s="18">
        <f t="shared" si="5"/>
        <v>100</v>
      </c>
      <c r="O24" s="17">
        <f>SUM(CALCULATION!FJ19:FK19)</f>
        <v>285</v>
      </c>
      <c r="P24" s="18">
        <f t="shared" si="6"/>
        <v>93.75</v>
      </c>
    </row>
    <row r="25" ht="18" customHeight="1" spans="1:16">
      <c r="A25" s="15">
        <v>20</v>
      </c>
      <c r="B25" s="16" t="s">
        <v>32</v>
      </c>
      <c r="C25" s="17">
        <f>SUM(CALCULATION!ER20:ES20)</f>
        <v>189</v>
      </c>
      <c r="D25" s="18">
        <f t="shared" si="0"/>
        <v>89.5734597156398</v>
      </c>
      <c r="E25" s="17">
        <f>SUM(CALCULATION!EU20:EV20)</f>
        <v>247</v>
      </c>
      <c r="F25" s="18">
        <f t="shared" si="1"/>
        <v>86.0627177700349</v>
      </c>
      <c r="G25" s="17">
        <f>SUM(CALCULATION!EX20:EY20)</f>
        <v>15</v>
      </c>
      <c r="H25" s="18">
        <f t="shared" si="2"/>
        <v>93.75</v>
      </c>
      <c r="I25" s="17">
        <f>SUM(CALCULATION!FA20:FB20)</f>
        <v>156</v>
      </c>
      <c r="J25" s="18">
        <f t="shared" si="3"/>
        <v>90.6976744186046</v>
      </c>
      <c r="K25" s="17">
        <f>SUM(CALCULATION!FD20:FE20)</f>
        <v>236</v>
      </c>
      <c r="L25" s="18">
        <f t="shared" si="4"/>
        <v>90.0763358778626</v>
      </c>
      <c r="M25" s="17">
        <f>SUM(CALCULATION!FG20:FH20)</f>
        <v>20</v>
      </c>
      <c r="N25" s="18">
        <f t="shared" si="5"/>
        <v>100</v>
      </c>
      <c r="O25" s="17">
        <f>SUM(CALCULATION!FJ20:FK20)</f>
        <v>273</v>
      </c>
      <c r="P25" s="18">
        <f t="shared" si="6"/>
        <v>89.8026315789474</v>
      </c>
    </row>
    <row r="26" ht="18" customHeight="1" spans="1:16">
      <c r="A26" s="15">
        <v>21</v>
      </c>
      <c r="B26" s="16" t="s">
        <v>33</v>
      </c>
      <c r="C26" s="17">
        <f>SUM(CALCULATION!ER21:ES21)</f>
        <v>193</v>
      </c>
      <c r="D26" s="18">
        <f t="shared" si="0"/>
        <v>91.4691943127962</v>
      </c>
      <c r="E26" s="17">
        <f>SUM(CALCULATION!EU21:EV21)</f>
        <v>252</v>
      </c>
      <c r="F26" s="18">
        <f t="shared" si="1"/>
        <v>87.8048780487805</v>
      </c>
      <c r="G26" s="17">
        <f>SUM(CALCULATION!EX21:EY21)</f>
        <v>15</v>
      </c>
      <c r="H26" s="18">
        <f t="shared" si="2"/>
        <v>93.75</v>
      </c>
      <c r="I26" s="17">
        <f>SUM(CALCULATION!FA21:FB21)</f>
        <v>157</v>
      </c>
      <c r="J26" s="18">
        <f t="shared" si="3"/>
        <v>91.2790697674419</v>
      </c>
      <c r="K26" s="17">
        <f>SUM(CALCULATION!FD21:FE21)</f>
        <v>234</v>
      </c>
      <c r="L26" s="18">
        <f t="shared" si="4"/>
        <v>89.3129770992366</v>
      </c>
      <c r="M26" s="17">
        <f>SUM(CALCULATION!FG21:FH21)</f>
        <v>14</v>
      </c>
      <c r="N26" s="18">
        <f t="shared" si="5"/>
        <v>70</v>
      </c>
      <c r="O26" s="17">
        <f>SUM(CALCULATION!FJ21:FK21)</f>
        <v>289</v>
      </c>
      <c r="P26" s="18">
        <f t="shared" si="6"/>
        <v>95.0657894736842</v>
      </c>
    </row>
    <row r="27" ht="18" customHeight="1" spans="1:16">
      <c r="A27" s="15">
        <v>22</v>
      </c>
      <c r="B27" s="16" t="s">
        <v>34</v>
      </c>
      <c r="C27" s="17">
        <f>SUM(CALCULATION!ER22:ES22)</f>
        <v>202</v>
      </c>
      <c r="D27" s="18">
        <f t="shared" si="0"/>
        <v>95.7345971563981</v>
      </c>
      <c r="E27" s="17">
        <f>SUM(CALCULATION!EU22:EV22)</f>
        <v>261</v>
      </c>
      <c r="F27" s="18">
        <f t="shared" si="1"/>
        <v>90.9407665505226</v>
      </c>
      <c r="G27" s="17">
        <f>SUM(CALCULATION!EX22:EY22)</f>
        <v>16</v>
      </c>
      <c r="H27" s="18">
        <f t="shared" si="2"/>
        <v>100</v>
      </c>
      <c r="I27" s="17">
        <f>SUM(CALCULATION!FA22:FB22)</f>
        <v>161</v>
      </c>
      <c r="J27" s="18">
        <f t="shared" si="3"/>
        <v>93.6046511627907</v>
      </c>
      <c r="K27" s="17">
        <f>SUM(CALCULATION!FD22:FE22)</f>
        <v>242</v>
      </c>
      <c r="L27" s="18">
        <f t="shared" si="4"/>
        <v>92.3664122137405</v>
      </c>
      <c r="M27" s="17">
        <f>SUM(CALCULATION!FG22:FH22)</f>
        <v>18</v>
      </c>
      <c r="N27" s="18">
        <f t="shared" si="5"/>
        <v>90</v>
      </c>
      <c r="O27" s="17">
        <f>SUM(CALCULATION!FJ22:FK22)</f>
        <v>288</v>
      </c>
      <c r="P27" s="18">
        <f t="shared" si="6"/>
        <v>94.7368421052632</v>
      </c>
    </row>
    <row r="28" ht="18" customHeight="1" spans="1:16">
      <c r="A28" s="15">
        <v>23</v>
      </c>
      <c r="B28" s="16" t="s">
        <v>35</v>
      </c>
      <c r="C28" s="17">
        <f>SUM(CALCULATION!ER23:ES23)</f>
        <v>201</v>
      </c>
      <c r="D28" s="18">
        <f t="shared" si="0"/>
        <v>95.260663507109</v>
      </c>
      <c r="E28" s="17">
        <f>SUM(CALCULATION!EU23:EV23)</f>
        <v>265</v>
      </c>
      <c r="F28" s="18">
        <f t="shared" si="1"/>
        <v>92.3344947735192</v>
      </c>
      <c r="G28" s="17">
        <f>SUM(CALCULATION!EX23:EY23)</f>
        <v>15</v>
      </c>
      <c r="H28" s="18">
        <f t="shared" si="2"/>
        <v>93.75</v>
      </c>
      <c r="I28" s="17">
        <f>SUM(CALCULATION!FA23:FB23)</f>
        <v>161</v>
      </c>
      <c r="J28" s="18">
        <f t="shared" si="3"/>
        <v>93.6046511627907</v>
      </c>
      <c r="K28" s="17">
        <f>SUM(CALCULATION!FD23:FE23)</f>
        <v>241</v>
      </c>
      <c r="L28" s="18">
        <f t="shared" si="4"/>
        <v>91.9847328244275</v>
      </c>
      <c r="M28" s="17">
        <f>SUM(CALCULATION!FG23:FH23)</f>
        <v>16</v>
      </c>
      <c r="N28" s="18">
        <f t="shared" si="5"/>
        <v>80</v>
      </c>
      <c r="O28" s="17">
        <f>SUM(CALCULATION!FJ23:FK23)</f>
        <v>288</v>
      </c>
      <c r="P28" s="18">
        <f t="shared" si="6"/>
        <v>94.7368421052632</v>
      </c>
    </row>
    <row r="29" ht="18" customHeight="1" spans="1:16">
      <c r="A29" s="15">
        <v>24</v>
      </c>
      <c r="B29" s="16" t="s">
        <v>36</v>
      </c>
      <c r="C29" s="17">
        <f>SUM(CALCULATION!ER24:ES24)</f>
        <v>186</v>
      </c>
      <c r="D29" s="18">
        <f t="shared" si="0"/>
        <v>88.1516587677725</v>
      </c>
      <c r="E29" s="17">
        <f>SUM(CALCULATION!EU24:EV24)</f>
        <v>249</v>
      </c>
      <c r="F29" s="18">
        <f t="shared" si="1"/>
        <v>86.7595818815331</v>
      </c>
      <c r="G29" s="17">
        <f>SUM(CALCULATION!EX24:EY24)</f>
        <v>16</v>
      </c>
      <c r="H29" s="18">
        <f t="shared" si="2"/>
        <v>100</v>
      </c>
      <c r="I29" s="17">
        <f>SUM(CALCULATION!FA24:FB24)</f>
        <v>160</v>
      </c>
      <c r="J29" s="18">
        <f t="shared" si="3"/>
        <v>93.0232558139535</v>
      </c>
      <c r="K29" s="17">
        <f>SUM(CALCULATION!FD24:FE24)</f>
        <v>229</v>
      </c>
      <c r="L29" s="18">
        <f t="shared" si="4"/>
        <v>87.4045801526718</v>
      </c>
      <c r="M29" s="17">
        <f>SUM(CALCULATION!FG24:FH24)</f>
        <v>18</v>
      </c>
      <c r="N29" s="18">
        <f t="shared" si="5"/>
        <v>90</v>
      </c>
      <c r="O29" s="17">
        <f>SUM(CALCULATION!FJ24:FK24)</f>
        <v>264</v>
      </c>
      <c r="P29" s="18">
        <f t="shared" si="6"/>
        <v>86.8421052631579</v>
      </c>
    </row>
    <row r="30" ht="18" customHeight="1" spans="1:16">
      <c r="A30" s="15">
        <v>25</v>
      </c>
      <c r="B30" s="16" t="s">
        <v>37</v>
      </c>
      <c r="C30" s="17">
        <f>SUM(CALCULATION!ER25:ES25)</f>
        <v>193</v>
      </c>
      <c r="D30" s="18">
        <f t="shared" si="0"/>
        <v>91.4691943127962</v>
      </c>
      <c r="E30" s="17">
        <f>SUM(CALCULATION!EU25:EV25)</f>
        <v>259</v>
      </c>
      <c r="F30" s="18">
        <f t="shared" si="1"/>
        <v>90.2439024390244</v>
      </c>
      <c r="G30" s="17">
        <f>SUM(CALCULATION!EX25:EY25)</f>
        <v>13</v>
      </c>
      <c r="H30" s="18">
        <f t="shared" si="2"/>
        <v>81.25</v>
      </c>
      <c r="I30" s="17">
        <f>SUM(CALCULATION!FA25:FB25)</f>
        <v>163</v>
      </c>
      <c r="J30" s="18">
        <f t="shared" si="3"/>
        <v>94.7674418604651</v>
      </c>
      <c r="K30" s="17">
        <f>SUM(CALCULATION!FD25:FE25)</f>
        <v>235</v>
      </c>
      <c r="L30" s="18">
        <f t="shared" si="4"/>
        <v>89.6946564885496</v>
      </c>
      <c r="M30" s="17">
        <f>SUM(CALCULATION!FG25:FH25)</f>
        <v>18</v>
      </c>
      <c r="N30" s="18">
        <f t="shared" si="5"/>
        <v>90</v>
      </c>
      <c r="O30" s="17">
        <f>SUM(CALCULATION!FJ25:FK25)</f>
        <v>277</v>
      </c>
      <c r="P30" s="18">
        <f t="shared" si="6"/>
        <v>91.1184210526316</v>
      </c>
    </row>
    <row r="31" ht="30" spans="1:16">
      <c r="A31" s="15">
        <v>26</v>
      </c>
      <c r="B31" s="16" t="s">
        <v>38</v>
      </c>
      <c r="C31" s="17">
        <f>SUM(CALCULATION!ER26:ES26)</f>
        <v>198</v>
      </c>
      <c r="D31" s="18">
        <f t="shared" si="0"/>
        <v>93.8388625592417</v>
      </c>
      <c r="E31" s="17">
        <f>SUM(CALCULATION!EU26:EV26)</f>
        <v>269</v>
      </c>
      <c r="F31" s="18">
        <f t="shared" si="1"/>
        <v>93.7282229965157</v>
      </c>
      <c r="G31" s="17">
        <f>SUM(CALCULATION!EX26:EY26)</f>
        <v>16</v>
      </c>
      <c r="H31" s="18">
        <f t="shared" si="2"/>
        <v>100</v>
      </c>
      <c r="I31" s="17">
        <f>SUM(CALCULATION!FA26:FB26)</f>
        <v>160</v>
      </c>
      <c r="J31" s="18">
        <f t="shared" si="3"/>
        <v>93.0232558139535</v>
      </c>
      <c r="K31" s="17">
        <f>SUM(CALCULATION!FD26:FE26)</f>
        <v>245</v>
      </c>
      <c r="L31" s="18">
        <f t="shared" si="4"/>
        <v>93.5114503816794</v>
      </c>
      <c r="M31" s="17">
        <f>SUM(CALCULATION!FG26:FH26)</f>
        <v>20</v>
      </c>
      <c r="N31" s="18">
        <f t="shared" si="5"/>
        <v>100</v>
      </c>
      <c r="O31" s="17">
        <f>SUM(CALCULATION!FJ26:FK26)</f>
        <v>276</v>
      </c>
      <c r="P31" s="18">
        <f t="shared" si="6"/>
        <v>90.7894736842105</v>
      </c>
    </row>
    <row r="32" ht="18" customHeight="1" spans="1:16">
      <c r="A32" s="15">
        <v>27</v>
      </c>
      <c r="B32" s="16" t="s">
        <v>39</v>
      </c>
      <c r="C32" s="17">
        <f>SUM(CALCULATION!ER27:ES27)</f>
        <v>191</v>
      </c>
      <c r="D32" s="18">
        <f t="shared" si="0"/>
        <v>90.521327014218</v>
      </c>
      <c r="E32" s="17">
        <f>SUM(CALCULATION!EU27:EV27)</f>
        <v>255</v>
      </c>
      <c r="F32" s="18">
        <f t="shared" si="1"/>
        <v>88.8501742160279</v>
      </c>
      <c r="G32" s="17">
        <f>SUM(CALCULATION!EX27:EY27)</f>
        <v>15</v>
      </c>
      <c r="H32" s="18">
        <f t="shared" si="2"/>
        <v>93.75</v>
      </c>
      <c r="I32" s="17">
        <f>SUM(CALCULATION!FA27:FB27)</f>
        <v>158</v>
      </c>
      <c r="J32" s="18">
        <f t="shared" si="3"/>
        <v>91.8604651162791</v>
      </c>
      <c r="K32" s="17">
        <f>SUM(CALCULATION!FD27:FE27)</f>
        <v>232</v>
      </c>
      <c r="L32" s="18">
        <f t="shared" si="4"/>
        <v>88.5496183206107</v>
      </c>
      <c r="M32" s="17">
        <f>SUM(CALCULATION!FG27:FH27)</f>
        <v>18</v>
      </c>
      <c r="N32" s="18">
        <f t="shared" si="5"/>
        <v>90</v>
      </c>
      <c r="O32" s="17">
        <f>SUM(CALCULATION!FJ27:FK27)</f>
        <v>262</v>
      </c>
      <c r="P32" s="18">
        <f t="shared" si="6"/>
        <v>86.1842105263158</v>
      </c>
    </row>
    <row r="33" ht="18" customHeight="1" spans="1:16">
      <c r="A33" s="15">
        <v>28</v>
      </c>
      <c r="B33" s="21" t="s">
        <v>41</v>
      </c>
      <c r="C33" s="17">
        <f>SUM(CALCULATION!ER28:ES28)</f>
        <v>173</v>
      </c>
      <c r="D33" s="18">
        <f t="shared" si="0"/>
        <v>81.9905213270142</v>
      </c>
      <c r="E33" s="17">
        <f>SUM(CALCULATION!EU28:EV28)</f>
        <v>236</v>
      </c>
      <c r="F33" s="18">
        <f t="shared" si="1"/>
        <v>82.2299651567944</v>
      </c>
      <c r="G33" s="17">
        <f>SUM(CALCULATION!EX28:EY28)</f>
        <v>16</v>
      </c>
      <c r="H33" s="18">
        <f t="shared" si="2"/>
        <v>100</v>
      </c>
      <c r="I33" s="17">
        <f>SUM(CALCULATION!FA28:FB28)</f>
        <v>149</v>
      </c>
      <c r="J33" s="18">
        <f t="shared" si="3"/>
        <v>86.6279069767442</v>
      </c>
      <c r="K33" s="17">
        <f>SUM(CALCULATION!FD28:FE28)</f>
        <v>201</v>
      </c>
      <c r="L33" s="18">
        <f t="shared" si="4"/>
        <v>76.7175572519084</v>
      </c>
      <c r="M33" s="17">
        <f>SUM(CALCULATION!FG28:FH28)</f>
        <v>14</v>
      </c>
      <c r="N33" s="18">
        <f t="shared" si="5"/>
        <v>70</v>
      </c>
      <c r="O33" s="17">
        <f>SUM(CALCULATION!FJ28:FK28)</f>
        <v>258</v>
      </c>
      <c r="P33" s="18">
        <f t="shared" si="6"/>
        <v>84.8684210526316</v>
      </c>
    </row>
    <row r="34" ht="18" customHeight="1" spans="1:16">
      <c r="A34" s="15">
        <v>29</v>
      </c>
      <c r="B34" s="16" t="s">
        <v>42</v>
      </c>
      <c r="C34" s="17">
        <f>SUM(CALCULATION!ER29:ES29)</f>
        <v>191</v>
      </c>
      <c r="D34" s="18">
        <f t="shared" si="0"/>
        <v>90.521327014218</v>
      </c>
      <c r="E34" s="17">
        <f>SUM(CALCULATION!EU29:EV29)</f>
        <v>263</v>
      </c>
      <c r="F34" s="18">
        <f t="shared" si="1"/>
        <v>91.6376306620209</v>
      </c>
      <c r="G34" s="17">
        <f>SUM(CALCULATION!EX29:EY29)</f>
        <v>16</v>
      </c>
      <c r="H34" s="18">
        <f t="shared" si="2"/>
        <v>100</v>
      </c>
      <c r="I34" s="17">
        <f>SUM(CALCULATION!FA29:FB29)</f>
        <v>158</v>
      </c>
      <c r="J34" s="18">
        <f t="shared" si="3"/>
        <v>91.8604651162791</v>
      </c>
      <c r="K34" s="17">
        <f>SUM(CALCULATION!FD29:FE29)</f>
        <v>228</v>
      </c>
      <c r="L34" s="18">
        <f t="shared" si="4"/>
        <v>87.0229007633588</v>
      </c>
      <c r="M34" s="17">
        <f>SUM(CALCULATION!FG29:FH29)</f>
        <v>18</v>
      </c>
      <c r="N34" s="18">
        <f t="shared" si="5"/>
        <v>90</v>
      </c>
      <c r="O34" s="17">
        <f>SUM(CALCULATION!FJ29:FK29)</f>
        <v>269</v>
      </c>
      <c r="P34" s="18">
        <f t="shared" si="6"/>
        <v>88.4868421052632</v>
      </c>
    </row>
    <row r="35" ht="18" customHeight="1" spans="1:16">
      <c r="A35" s="15">
        <v>30</v>
      </c>
      <c r="B35" s="16" t="s">
        <v>43</v>
      </c>
      <c r="C35" s="17">
        <f>SUM(CALCULATION!ER30:ES30)</f>
        <v>207</v>
      </c>
      <c r="D35" s="18">
        <f t="shared" si="0"/>
        <v>98.1042654028436</v>
      </c>
      <c r="E35" s="17">
        <f>SUM(CALCULATION!EU30:EV30)</f>
        <v>275</v>
      </c>
      <c r="F35" s="18">
        <f t="shared" si="1"/>
        <v>95.8188153310105</v>
      </c>
      <c r="G35" s="17">
        <f>SUM(CALCULATION!EX30:EY30)</f>
        <v>16</v>
      </c>
      <c r="H35" s="18">
        <f t="shared" si="2"/>
        <v>100</v>
      </c>
      <c r="I35" s="17">
        <f>SUM(CALCULATION!FA30:FB30)</f>
        <v>164</v>
      </c>
      <c r="J35" s="18">
        <f t="shared" si="3"/>
        <v>95.3488372093023</v>
      </c>
      <c r="K35" s="17">
        <f>SUM(CALCULATION!FD30:FE30)</f>
        <v>250</v>
      </c>
      <c r="L35" s="18">
        <f t="shared" si="4"/>
        <v>95.4198473282443</v>
      </c>
      <c r="M35" s="17">
        <f>SUM(CALCULATION!FG30:FH30)</f>
        <v>20</v>
      </c>
      <c r="N35" s="18">
        <f t="shared" si="5"/>
        <v>100</v>
      </c>
      <c r="O35" s="17">
        <f>SUM(CALCULATION!FJ30:FK30)</f>
        <v>295</v>
      </c>
      <c r="P35" s="18">
        <f t="shared" si="6"/>
        <v>97.0394736842105</v>
      </c>
    </row>
    <row r="36" ht="18" customHeight="1" spans="1:16">
      <c r="A36" s="15">
        <v>31</v>
      </c>
      <c r="B36" s="16" t="s">
        <v>44</v>
      </c>
      <c r="C36" s="17">
        <f>SUM(CALCULATION!ER31:ES31)</f>
        <v>177</v>
      </c>
      <c r="D36" s="18">
        <f t="shared" si="0"/>
        <v>83.8862559241706</v>
      </c>
      <c r="E36" s="17">
        <f>SUM(CALCULATION!EU31:EV31)</f>
        <v>255</v>
      </c>
      <c r="F36" s="18">
        <f t="shared" si="1"/>
        <v>88.8501742160279</v>
      </c>
      <c r="G36" s="17">
        <f>SUM(CALCULATION!EX31:EY31)</f>
        <v>16</v>
      </c>
      <c r="H36" s="18">
        <f t="shared" si="2"/>
        <v>100</v>
      </c>
      <c r="I36" s="17">
        <f>SUM(CALCULATION!FA31:FB31)</f>
        <v>150</v>
      </c>
      <c r="J36" s="18">
        <f t="shared" si="3"/>
        <v>87.2093023255814</v>
      </c>
      <c r="K36" s="17">
        <f>SUM(CALCULATION!FD31:FE31)</f>
        <v>218</v>
      </c>
      <c r="L36" s="18">
        <f t="shared" si="4"/>
        <v>83.206106870229</v>
      </c>
      <c r="M36" s="17">
        <f>SUM(CALCULATION!FG31:FH31)</f>
        <v>16</v>
      </c>
      <c r="N36" s="18">
        <f t="shared" si="5"/>
        <v>80</v>
      </c>
      <c r="O36" s="17">
        <f>SUM(CALCULATION!FJ31:FK31)</f>
        <v>242</v>
      </c>
      <c r="P36" s="18">
        <f t="shared" si="6"/>
        <v>79.6052631578947</v>
      </c>
    </row>
    <row r="37" ht="18" customHeight="1" spans="1:16">
      <c r="A37" s="15">
        <v>32</v>
      </c>
      <c r="B37" s="16" t="s">
        <v>45</v>
      </c>
      <c r="C37" s="17">
        <f>SUM(CALCULATION!ER32:ES32)</f>
        <v>169</v>
      </c>
      <c r="D37" s="18">
        <f t="shared" si="0"/>
        <v>80.0947867298578</v>
      </c>
      <c r="E37" s="17">
        <f>SUM(CALCULATION!EU32:EV32)</f>
        <v>232</v>
      </c>
      <c r="F37" s="18">
        <f t="shared" si="1"/>
        <v>80.8362369337979</v>
      </c>
      <c r="G37" s="17">
        <f>SUM(CALCULATION!EX32:EY32)</f>
        <v>13</v>
      </c>
      <c r="H37" s="18">
        <f t="shared" si="2"/>
        <v>81.25</v>
      </c>
      <c r="I37" s="17">
        <f>SUM(CALCULATION!FA32:FB32)</f>
        <v>142</v>
      </c>
      <c r="J37" s="18">
        <f t="shared" si="3"/>
        <v>82.5581395348837</v>
      </c>
      <c r="K37" s="17">
        <f>SUM(CALCULATION!FD32:FE32)</f>
        <v>204</v>
      </c>
      <c r="L37" s="18">
        <f t="shared" si="4"/>
        <v>77.8625954198473</v>
      </c>
      <c r="M37" s="17">
        <f>SUM(CALCULATION!FG32:FH32)</f>
        <v>18</v>
      </c>
      <c r="N37" s="18">
        <f t="shared" si="5"/>
        <v>90</v>
      </c>
      <c r="O37" s="17">
        <f>SUM(CALCULATION!FJ32:FK32)</f>
        <v>225</v>
      </c>
      <c r="P37" s="18">
        <f t="shared" si="6"/>
        <v>74.0131578947368</v>
      </c>
    </row>
    <row r="38" ht="18" customHeight="1" spans="1:16">
      <c r="A38" s="15">
        <v>33</v>
      </c>
      <c r="B38" s="16" t="s">
        <v>46</v>
      </c>
      <c r="C38" s="17">
        <f>SUM(CALCULATION!ER33:ES33)</f>
        <v>189</v>
      </c>
      <c r="D38" s="18">
        <f t="shared" si="0"/>
        <v>89.5734597156398</v>
      </c>
      <c r="E38" s="17">
        <f>SUM(CALCULATION!EU33:EV33)</f>
        <v>247</v>
      </c>
      <c r="F38" s="18">
        <f t="shared" si="1"/>
        <v>86.0627177700349</v>
      </c>
      <c r="G38" s="17">
        <f>SUM(CALCULATION!EX33:EY33)</f>
        <v>14</v>
      </c>
      <c r="H38" s="18">
        <f t="shared" si="2"/>
        <v>87.5</v>
      </c>
      <c r="I38" s="17">
        <f>SUM(CALCULATION!FA33:FB33)</f>
        <v>146</v>
      </c>
      <c r="J38" s="18">
        <f t="shared" si="3"/>
        <v>84.8837209302326</v>
      </c>
      <c r="K38" s="17">
        <f>SUM(CALCULATION!FD33:FE33)</f>
        <v>219</v>
      </c>
      <c r="L38" s="18">
        <f t="shared" si="4"/>
        <v>83.587786259542</v>
      </c>
      <c r="M38" s="17">
        <f>SUM(CALCULATION!FG33:FH33)</f>
        <v>20</v>
      </c>
      <c r="N38" s="18">
        <f t="shared" si="5"/>
        <v>100</v>
      </c>
      <c r="O38" s="17">
        <f>SUM(CALCULATION!FJ33:FK33)</f>
        <v>259</v>
      </c>
      <c r="P38" s="18">
        <f t="shared" si="6"/>
        <v>85.1973684210526</v>
      </c>
    </row>
    <row r="39" ht="18" customHeight="1" spans="1:16">
      <c r="A39" s="15">
        <v>34</v>
      </c>
      <c r="B39" s="16" t="s">
        <v>47</v>
      </c>
      <c r="C39" s="17">
        <f>SUM(CALCULATION!ER34:ES34)</f>
        <v>195</v>
      </c>
      <c r="D39" s="18">
        <f t="shared" si="0"/>
        <v>92.4170616113744</v>
      </c>
      <c r="E39" s="17">
        <f>SUM(CALCULATION!EU34:EV34)</f>
        <v>254</v>
      </c>
      <c r="F39" s="18">
        <f t="shared" si="1"/>
        <v>88.5017421602787</v>
      </c>
      <c r="G39" s="17">
        <f>SUM(CALCULATION!EX34:EY34)</f>
        <v>14</v>
      </c>
      <c r="H39" s="18">
        <f t="shared" si="2"/>
        <v>87.5</v>
      </c>
      <c r="I39" s="17">
        <f>SUM(CALCULATION!FA34:FB34)</f>
        <v>156</v>
      </c>
      <c r="J39" s="18">
        <f t="shared" si="3"/>
        <v>90.6976744186046</v>
      </c>
      <c r="K39" s="17">
        <f>SUM(CALCULATION!FD34:FE34)</f>
        <v>232</v>
      </c>
      <c r="L39" s="18">
        <f t="shared" si="4"/>
        <v>88.5496183206107</v>
      </c>
      <c r="M39" s="17">
        <f>SUM(CALCULATION!FG34:FH34)</f>
        <v>16</v>
      </c>
      <c r="N39" s="18">
        <f t="shared" si="5"/>
        <v>80</v>
      </c>
      <c r="O39" s="17">
        <f>SUM(CALCULATION!FJ34:FK34)</f>
        <v>260</v>
      </c>
      <c r="P39" s="18">
        <f t="shared" si="6"/>
        <v>85.5263157894737</v>
      </c>
    </row>
    <row r="40" ht="18" customHeight="1" spans="1:16">
      <c r="A40" s="15">
        <v>35</v>
      </c>
      <c r="B40" s="16" t="s">
        <v>48</v>
      </c>
      <c r="C40" s="17">
        <f>SUM(CALCULATION!ER35:ES35)</f>
        <v>198</v>
      </c>
      <c r="D40" s="18">
        <f t="shared" si="0"/>
        <v>93.8388625592417</v>
      </c>
      <c r="E40" s="17">
        <f>SUM(CALCULATION!EU35:EV35)</f>
        <v>269</v>
      </c>
      <c r="F40" s="18">
        <f t="shared" si="1"/>
        <v>93.7282229965157</v>
      </c>
      <c r="G40" s="17">
        <f>SUM(CALCULATION!EX35:EY35)</f>
        <v>16</v>
      </c>
      <c r="H40" s="18">
        <f t="shared" si="2"/>
        <v>100</v>
      </c>
      <c r="I40" s="17">
        <f>SUM(CALCULATION!FA35:FB35)</f>
        <v>162</v>
      </c>
      <c r="J40" s="18">
        <f t="shared" si="3"/>
        <v>94.1860465116279</v>
      </c>
      <c r="K40" s="17">
        <f>SUM(CALCULATION!FD35:FE35)</f>
        <v>238</v>
      </c>
      <c r="L40" s="18">
        <f t="shared" si="4"/>
        <v>90.8396946564885</v>
      </c>
      <c r="M40" s="17">
        <f>SUM(CALCULATION!FG35:FH35)</f>
        <v>18</v>
      </c>
      <c r="N40" s="18">
        <f t="shared" si="5"/>
        <v>90</v>
      </c>
      <c r="O40" s="17">
        <f>SUM(CALCULATION!FJ35:FK35)</f>
        <v>282</v>
      </c>
      <c r="P40" s="18">
        <f t="shared" si="6"/>
        <v>92.7631578947368</v>
      </c>
    </row>
    <row r="41" ht="18" customHeight="1" spans="1:16">
      <c r="A41" s="15">
        <v>36</v>
      </c>
      <c r="B41" s="16" t="s">
        <v>49</v>
      </c>
      <c r="C41" s="17">
        <f>SUM(CALCULATION!ER36:ES36)</f>
        <v>188</v>
      </c>
      <c r="D41" s="18">
        <f t="shared" si="0"/>
        <v>89.0995260663507</v>
      </c>
      <c r="E41" s="17">
        <f>SUM(CALCULATION!EU36:EV36)</f>
        <v>267</v>
      </c>
      <c r="F41" s="18">
        <f t="shared" si="1"/>
        <v>93.0313588850174</v>
      </c>
      <c r="G41" s="17">
        <f>SUM(CALCULATION!EX36:EY36)</f>
        <v>16</v>
      </c>
      <c r="H41" s="18">
        <f t="shared" si="2"/>
        <v>100</v>
      </c>
      <c r="I41" s="17">
        <f>SUM(CALCULATION!FA36:FB36)</f>
        <v>159</v>
      </c>
      <c r="J41" s="18">
        <f t="shared" si="3"/>
        <v>92.4418604651163</v>
      </c>
      <c r="K41" s="17">
        <f>SUM(CALCULATION!FD36:FE36)</f>
        <v>239</v>
      </c>
      <c r="L41" s="18">
        <f t="shared" si="4"/>
        <v>91.2213740458015</v>
      </c>
      <c r="M41" s="17">
        <f>SUM(CALCULATION!FG36:FH36)</f>
        <v>16</v>
      </c>
      <c r="N41" s="18">
        <f t="shared" si="5"/>
        <v>80</v>
      </c>
      <c r="O41" s="17">
        <f>SUM(CALCULATION!FJ36:FK36)</f>
        <v>282</v>
      </c>
      <c r="P41" s="18">
        <f t="shared" si="6"/>
        <v>92.7631578947368</v>
      </c>
    </row>
    <row r="42" ht="15" customHeight="1" spans="1:16">
      <c r="A42" s="15">
        <v>37</v>
      </c>
      <c r="B42" s="16" t="s">
        <v>50</v>
      </c>
      <c r="C42" s="17">
        <f>SUM(CALCULATION!ER37:ES37)</f>
        <v>203</v>
      </c>
      <c r="D42" s="18">
        <f t="shared" si="0"/>
        <v>96.2085308056872</v>
      </c>
      <c r="E42" s="17">
        <f>SUM(CALCULATION!EU37:EV37)</f>
        <v>272</v>
      </c>
      <c r="F42" s="18">
        <f t="shared" si="1"/>
        <v>94.7735191637631</v>
      </c>
      <c r="G42" s="17">
        <f>SUM(CALCULATION!EX37:EY37)</f>
        <v>16</v>
      </c>
      <c r="H42" s="18">
        <f t="shared" si="2"/>
        <v>100</v>
      </c>
      <c r="I42" s="17">
        <f>SUM(CALCULATION!FA37:FB37)</f>
        <v>162</v>
      </c>
      <c r="J42" s="18">
        <f t="shared" si="3"/>
        <v>94.1860465116279</v>
      </c>
      <c r="K42" s="17">
        <f>SUM(CALCULATION!FD37:FE37)</f>
        <v>246</v>
      </c>
      <c r="L42" s="18">
        <f t="shared" si="4"/>
        <v>93.8931297709924</v>
      </c>
      <c r="M42" s="17">
        <f>SUM(CALCULATION!FG37:FH37)</f>
        <v>18</v>
      </c>
      <c r="N42" s="18">
        <f t="shared" si="5"/>
        <v>90</v>
      </c>
      <c r="O42" s="17">
        <f>SUM(CALCULATION!FJ37:FK37)</f>
        <v>284</v>
      </c>
      <c r="P42" s="18">
        <f t="shared" si="6"/>
        <v>93.4210526315789</v>
      </c>
    </row>
    <row r="43" ht="15" customHeight="1" spans="1:16">
      <c r="A43" s="15">
        <v>38</v>
      </c>
      <c r="B43" s="16" t="s">
        <v>51</v>
      </c>
      <c r="C43" s="17">
        <f>SUM(CALCULATION!ER38:ES38)</f>
        <v>206</v>
      </c>
      <c r="D43" s="18">
        <f t="shared" si="0"/>
        <v>97.6303317535545</v>
      </c>
      <c r="E43" s="17">
        <f>SUM(CALCULATION!EU38:EV38)</f>
        <v>268</v>
      </c>
      <c r="F43" s="18">
        <f t="shared" si="1"/>
        <v>93.3797909407666</v>
      </c>
      <c r="G43" s="17">
        <f>SUM(CALCULATION!EX38:EY38)</f>
        <v>16</v>
      </c>
      <c r="H43" s="18">
        <f t="shared" si="2"/>
        <v>100</v>
      </c>
      <c r="I43" s="17">
        <f>SUM(CALCULATION!FA38:FB38)</f>
        <v>159</v>
      </c>
      <c r="J43" s="18">
        <f t="shared" si="3"/>
        <v>92.4418604651163</v>
      </c>
      <c r="K43" s="17">
        <f>SUM(CALCULATION!FD38:FE38)</f>
        <v>243</v>
      </c>
      <c r="L43" s="18">
        <f t="shared" si="4"/>
        <v>92.7480916030534</v>
      </c>
      <c r="M43" s="17">
        <f>SUM(CALCULATION!FG38:FH38)</f>
        <v>18</v>
      </c>
      <c r="N43" s="18">
        <f t="shared" si="5"/>
        <v>90</v>
      </c>
      <c r="O43" s="17">
        <f>SUM(CALCULATION!FJ38:FK38)</f>
        <v>295</v>
      </c>
      <c r="P43" s="18">
        <f t="shared" si="6"/>
        <v>97.0394736842105</v>
      </c>
    </row>
    <row r="44" ht="15" customHeight="1" spans="1:16">
      <c r="A44" s="15">
        <v>39</v>
      </c>
      <c r="B44" s="16" t="s">
        <v>52</v>
      </c>
      <c r="C44" s="17">
        <f>SUM(CALCULATION!ER39:ES39)</f>
        <v>204</v>
      </c>
      <c r="D44" s="18">
        <f t="shared" si="0"/>
        <v>96.6824644549763</v>
      </c>
      <c r="E44" s="17">
        <f>SUM(CALCULATION!EU39:EV39)</f>
        <v>275</v>
      </c>
      <c r="F44" s="18">
        <f t="shared" si="1"/>
        <v>95.8188153310105</v>
      </c>
      <c r="G44" s="17">
        <f>SUM(CALCULATION!EX39:EY39)</f>
        <v>16</v>
      </c>
      <c r="H44" s="18">
        <f t="shared" si="2"/>
        <v>100</v>
      </c>
      <c r="I44" s="17">
        <f>SUM(CALCULATION!FA39:FB39)</f>
        <v>166</v>
      </c>
      <c r="J44" s="18">
        <f t="shared" si="3"/>
        <v>96.5116279069768</v>
      </c>
      <c r="K44" s="17">
        <f>SUM(CALCULATION!FD39:FE39)</f>
        <v>251</v>
      </c>
      <c r="L44" s="18">
        <f t="shared" si="4"/>
        <v>95.8015267175573</v>
      </c>
      <c r="M44" s="17">
        <f>SUM(CALCULATION!FG39:FH39)</f>
        <v>18</v>
      </c>
      <c r="N44" s="18">
        <f t="shared" si="5"/>
        <v>90</v>
      </c>
      <c r="O44" s="17">
        <f>SUM(CALCULATION!FJ39:FK39)</f>
        <v>283</v>
      </c>
      <c r="P44" s="18">
        <f t="shared" si="6"/>
        <v>93.0921052631579</v>
      </c>
    </row>
    <row r="45" ht="18" customHeight="1" spans="1:16">
      <c r="A45" s="15">
        <v>40</v>
      </c>
      <c r="B45" s="16" t="s">
        <v>53</v>
      </c>
      <c r="C45" s="17">
        <f>SUM(CALCULATION!ER40:ES40)</f>
        <v>173</v>
      </c>
      <c r="D45" s="18">
        <f t="shared" si="0"/>
        <v>81.9905213270142</v>
      </c>
      <c r="E45" s="17">
        <f>SUM(CALCULATION!EU40:EV40)</f>
        <v>237</v>
      </c>
      <c r="F45" s="18">
        <f t="shared" si="1"/>
        <v>82.5783972125435</v>
      </c>
      <c r="G45" s="17">
        <f>SUM(CALCULATION!EX40:EY40)</f>
        <v>15</v>
      </c>
      <c r="H45" s="18">
        <f t="shared" si="2"/>
        <v>93.75</v>
      </c>
      <c r="I45" s="17">
        <f>SUM(CALCULATION!FA40:FB40)</f>
        <v>125</v>
      </c>
      <c r="J45" s="18">
        <f t="shared" si="3"/>
        <v>72.6744186046512</v>
      </c>
      <c r="K45" s="17">
        <f>SUM(CALCULATION!FD40:FE40)</f>
        <v>182</v>
      </c>
      <c r="L45" s="18">
        <f t="shared" si="4"/>
        <v>69.4656488549618</v>
      </c>
      <c r="M45" s="17">
        <f>SUM(CALCULATION!FG40:FH40)</f>
        <v>18</v>
      </c>
      <c r="N45" s="18">
        <f t="shared" si="5"/>
        <v>90</v>
      </c>
      <c r="O45" s="17">
        <f>SUM(CALCULATION!FJ40:FK40)</f>
        <v>220</v>
      </c>
      <c r="P45" s="18">
        <f t="shared" si="6"/>
        <v>72.3684210526316</v>
      </c>
    </row>
    <row r="46" ht="18" customHeight="1" spans="1:16">
      <c r="A46" s="15">
        <v>41</v>
      </c>
      <c r="B46" s="16" t="s">
        <v>54</v>
      </c>
      <c r="C46" s="17">
        <f>SUM(CALCULATION!ER41:ES41)</f>
        <v>194</v>
      </c>
      <c r="D46" s="18">
        <f t="shared" si="0"/>
        <v>91.9431279620853</v>
      </c>
      <c r="E46" s="17">
        <f>SUM(CALCULATION!EU41:EV41)</f>
        <v>254</v>
      </c>
      <c r="F46" s="18">
        <f t="shared" si="1"/>
        <v>88.5017421602787</v>
      </c>
      <c r="G46" s="17">
        <f>SUM(CALCULATION!EX41:EY41)</f>
        <v>16</v>
      </c>
      <c r="H46" s="18">
        <f t="shared" si="2"/>
        <v>100</v>
      </c>
      <c r="I46" s="17">
        <f>SUM(CALCULATION!FA41:FB41)</f>
        <v>160</v>
      </c>
      <c r="J46" s="18">
        <f t="shared" si="3"/>
        <v>93.0232558139535</v>
      </c>
      <c r="K46" s="17">
        <f>SUM(CALCULATION!FD41:FE41)</f>
        <v>229</v>
      </c>
      <c r="L46" s="18">
        <f t="shared" si="4"/>
        <v>87.4045801526718</v>
      </c>
      <c r="M46" s="17">
        <f>SUM(CALCULATION!FG41:FH41)</f>
        <v>20</v>
      </c>
      <c r="N46" s="18">
        <f t="shared" si="5"/>
        <v>100</v>
      </c>
      <c r="O46" s="17">
        <f>SUM(CALCULATION!FJ41:FK41)</f>
        <v>262</v>
      </c>
      <c r="P46" s="18">
        <f t="shared" si="6"/>
        <v>86.1842105263158</v>
      </c>
    </row>
    <row r="47" ht="18" customHeight="1" spans="1:16">
      <c r="A47" s="15">
        <v>42</v>
      </c>
      <c r="B47" s="16" t="s">
        <v>55</v>
      </c>
      <c r="C47" s="17">
        <f>SUM(CALCULATION!ER42:ES42)</f>
        <v>186</v>
      </c>
      <c r="D47" s="18">
        <f t="shared" si="0"/>
        <v>88.1516587677725</v>
      </c>
      <c r="E47" s="17">
        <f>SUM(CALCULATION!EU42:EV42)</f>
        <v>258</v>
      </c>
      <c r="F47" s="18">
        <f t="shared" si="1"/>
        <v>89.8954703832753</v>
      </c>
      <c r="G47" s="17">
        <f>SUM(CALCULATION!EX42:EY42)</f>
        <v>15</v>
      </c>
      <c r="H47" s="18">
        <f t="shared" si="2"/>
        <v>93.75</v>
      </c>
      <c r="I47" s="17">
        <f>SUM(CALCULATION!FA42:FB42)</f>
        <v>161</v>
      </c>
      <c r="J47" s="18">
        <f t="shared" si="3"/>
        <v>93.6046511627907</v>
      </c>
      <c r="K47" s="17">
        <f>SUM(CALCULATION!FD42:FE42)</f>
        <v>231</v>
      </c>
      <c r="L47" s="18">
        <f t="shared" si="4"/>
        <v>88.1679389312977</v>
      </c>
      <c r="M47" s="17">
        <f>SUM(CALCULATION!FG42:FH42)</f>
        <v>17</v>
      </c>
      <c r="N47" s="18">
        <f t="shared" si="5"/>
        <v>85</v>
      </c>
      <c r="O47" s="17">
        <f>SUM(CALCULATION!FJ42:FK42)</f>
        <v>263</v>
      </c>
      <c r="P47" s="18">
        <f t="shared" si="6"/>
        <v>86.5131578947368</v>
      </c>
    </row>
    <row r="48" ht="30" spans="1:16">
      <c r="A48" s="15">
        <v>43</v>
      </c>
      <c r="B48" s="16" t="s">
        <v>56</v>
      </c>
      <c r="C48" s="17">
        <f>SUM(CALCULATION!ER43:ES43)</f>
        <v>165</v>
      </c>
      <c r="D48" s="18">
        <f t="shared" si="0"/>
        <v>78.1990521327014</v>
      </c>
      <c r="E48" s="17">
        <f>SUM(CALCULATION!EU43:EV43)</f>
        <v>213</v>
      </c>
      <c r="F48" s="18">
        <f t="shared" si="1"/>
        <v>74.2160278745645</v>
      </c>
      <c r="G48" s="17">
        <f>SUM(CALCULATION!EX43:EY43)</f>
        <v>14</v>
      </c>
      <c r="H48" s="18">
        <f t="shared" si="2"/>
        <v>87.5</v>
      </c>
      <c r="I48" s="17">
        <f>SUM(CALCULATION!FA43:FB43)</f>
        <v>120</v>
      </c>
      <c r="J48" s="18">
        <f t="shared" si="3"/>
        <v>69.7674418604651</v>
      </c>
      <c r="K48" s="17">
        <f>SUM(CALCULATION!FD43:FE43)</f>
        <v>172</v>
      </c>
      <c r="L48" s="18">
        <f t="shared" si="4"/>
        <v>65.6488549618321</v>
      </c>
      <c r="M48" s="17">
        <f>SUM(CALCULATION!FG43:FH43)</f>
        <v>18</v>
      </c>
      <c r="N48" s="18">
        <f t="shared" si="5"/>
        <v>90</v>
      </c>
      <c r="O48" s="17">
        <f>SUM(CALCULATION!FJ43:FK43)</f>
        <v>170</v>
      </c>
      <c r="P48" s="18">
        <f t="shared" si="6"/>
        <v>55.921052631579</v>
      </c>
    </row>
    <row r="49" ht="18" customHeight="1" spans="1:16">
      <c r="A49" s="15">
        <v>44</v>
      </c>
      <c r="B49" s="16" t="s">
        <v>57</v>
      </c>
      <c r="C49" s="17">
        <f>SUM(CALCULATION!ER44:ES44)</f>
        <v>177</v>
      </c>
      <c r="D49" s="18">
        <f t="shared" si="0"/>
        <v>83.8862559241706</v>
      </c>
      <c r="E49" s="17">
        <f>SUM(CALCULATION!EU44:EV44)</f>
        <v>235</v>
      </c>
      <c r="F49" s="18">
        <f t="shared" si="1"/>
        <v>81.8815331010453</v>
      </c>
      <c r="G49" s="17">
        <f>SUM(CALCULATION!EX44:EY44)</f>
        <v>13</v>
      </c>
      <c r="H49" s="18">
        <f t="shared" si="2"/>
        <v>81.25</v>
      </c>
      <c r="I49" s="17">
        <f>SUM(CALCULATION!FA44:FB44)</f>
        <v>138</v>
      </c>
      <c r="J49" s="18">
        <f t="shared" si="3"/>
        <v>80.2325581395349</v>
      </c>
      <c r="K49" s="17">
        <f>SUM(CALCULATION!FD44:FE44)</f>
        <v>206</v>
      </c>
      <c r="L49" s="18">
        <f t="shared" si="4"/>
        <v>78.6259541984733</v>
      </c>
      <c r="M49" s="17">
        <f>SUM(CALCULATION!FG44:FH44)</f>
        <v>16</v>
      </c>
      <c r="N49" s="18">
        <f t="shared" si="5"/>
        <v>80</v>
      </c>
      <c r="O49" s="17">
        <f>SUM(CALCULATION!FJ44:FK44)</f>
        <v>239</v>
      </c>
      <c r="P49" s="18">
        <f t="shared" si="6"/>
        <v>78.6184210526316</v>
      </c>
    </row>
    <row r="50" customFormat="1" spans="1:2">
      <c r="A50" s="22"/>
      <c r="B50" s="23"/>
    </row>
    <row r="51" customFormat="1" spans="1:2">
      <c r="A51" s="22"/>
      <c r="B51" s="23"/>
    </row>
    <row r="52" customFormat="1" spans="1:2">
      <c r="A52" s="22"/>
      <c r="B52" s="24"/>
    </row>
  </sheetData>
  <mergeCells count="16">
    <mergeCell ref="A1:P1"/>
    <mergeCell ref="A2:P2"/>
    <mergeCell ref="C3:D3"/>
    <mergeCell ref="E3:H3"/>
    <mergeCell ref="I3:J3"/>
    <mergeCell ref="K3:N3"/>
    <mergeCell ref="O3:P3"/>
    <mergeCell ref="C4:D4"/>
    <mergeCell ref="E4:F4"/>
    <mergeCell ref="G4:H4"/>
    <mergeCell ref="I4:J4"/>
    <mergeCell ref="K4:L4"/>
    <mergeCell ref="M4:N4"/>
    <mergeCell ref="O4:P4"/>
    <mergeCell ref="A3:A5"/>
    <mergeCell ref="B3:B5"/>
  </mergeCells>
  <pageMargins left="0.75" right="0.75" top="1" bottom="1" header="0.5" footer="0.5"/>
  <pageSetup paperSize="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workbookViewId="0">
      <selection activeCell="O6" sqref="O6:O49"/>
    </sheetView>
  </sheetViews>
  <sheetFormatPr defaultColWidth="9" defaultRowHeight="15.75"/>
  <cols>
    <col min="1" max="1" width="4" customWidth="1"/>
    <col min="2" max="2" width="33.5714285714286" style="1" customWidth="1"/>
    <col min="3" max="3" width="9.57142857142857" customWidth="1"/>
    <col min="4" max="4" width="6.42857142857143" customWidth="1"/>
    <col min="5" max="5" width="9.57142857142857" customWidth="1"/>
    <col min="6" max="6" width="6.14285714285714" customWidth="1"/>
    <col min="7" max="7" width="9.57142857142857" customWidth="1"/>
    <col min="8" max="8" width="5.57142857142857" customWidth="1"/>
    <col min="9" max="9" width="9.57142857142857" customWidth="1"/>
    <col min="10" max="10" width="6.28571428571429" customWidth="1"/>
    <col min="11" max="11" width="9.57142857142857" customWidth="1"/>
    <col min="12" max="12" width="6" customWidth="1"/>
    <col min="13" max="13" width="9.57142857142857" customWidth="1"/>
    <col min="14" max="14" width="6" customWidth="1"/>
    <col min="15" max="15" width="9.57142857142857" customWidth="1"/>
    <col min="16" max="16" width="6.42857142857143" customWidth="1"/>
  </cols>
  <sheetData>
    <row r="1" ht="19" customHeight="1" spans="1:16">
      <c r="A1" s="2" t="s">
        <v>80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4" t="s">
        <v>150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" customHeight="1" spans="1:16">
      <c r="A3" s="6" t="s">
        <v>1</v>
      </c>
      <c r="B3" s="7" t="s">
        <v>2</v>
      </c>
      <c r="C3" s="8" t="s">
        <v>3</v>
      </c>
      <c r="D3" s="8"/>
      <c r="E3" s="9" t="s">
        <v>4</v>
      </c>
      <c r="F3" s="9"/>
      <c r="G3" s="9"/>
      <c r="H3" s="9"/>
      <c r="I3" s="9" t="s">
        <v>87</v>
      </c>
      <c r="J3" s="9"/>
      <c r="K3" s="9" t="s">
        <v>6</v>
      </c>
      <c r="L3" s="9"/>
      <c r="M3" s="9"/>
      <c r="N3" s="9"/>
      <c r="O3" s="11" t="s">
        <v>96</v>
      </c>
      <c r="P3" s="11"/>
    </row>
    <row r="4" ht="50.25" customHeight="1" spans="1:16">
      <c r="A4" s="6"/>
      <c r="B4" s="7"/>
      <c r="C4" s="10" t="s">
        <v>151</v>
      </c>
      <c r="D4" s="10"/>
      <c r="E4" s="11" t="s">
        <v>152</v>
      </c>
      <c r="F4" s="11"/>
      <c r="G4" s="11" t="s">
        <v>144</v>
      </c>
      <c r="H4" s="11"/>
      <c r="I4" s="10" t="s">
        <v>153</v>
      </c>
      <c r="J4" s="10"/>
      <c r="K4" s="11" t="s">
        <v>154</v>
      </c>
      <c r="L4" s="11"/>
      <c r="M4" s="11" t="s">
        <v>155</v>
      </c>
      <c r="N4" s="11"/>
      <c r="O4" s="11" t="s">
        <v>156</v>
      </c>
      <c r="P4" s="11"/>
    </row>
    <row r="5" ht="38.25" customHeight="1" spans="1:16">
      <c r="A5" s="6"/>
      <c r="B5" s="7"/>
      <c r="C5" s="12" t="s">
        <v>13</v>
      </c>
      <c r="D5" s="13" t="s">
        <v>94</v>
      </c>
      <c r="E5" s="12" t="s">
        <v>13</v>
      </c>
      <c r="F5" s="14" t="s">
        <v>94</v>
      </c>
      <c r="G5" s="12" t="s">
        <v>13</v>
      </c>
      <c r="H5" s="13" t="s">
        <v>94</v>
      </c>
      <c r="I5" s="12" t="s">
        <v>13</v>
      </c>
      <c r="J5" s="13" t="s">
        <v>94</v>
      </c>
      <c r="K5" s="12" t="s">
        <v>13</v>
      </c>
      <c r="L5" s="13" t="s">
        <v>94</v>
      </c>
      <c r="M5" s="12" t="s">
        <v>13</v>
      </c>
      <c r="N5" s="13" t="s">
        <v>94</v>
      </c>
      <c r="O5" s="12" t="s">
        <v>13</v>
      </c>
      <c r="P5" s="13" t="s">
        <v>94</v>
      </c>
    </row>
    <row r="6" ht="18" customHeight="1" spans="1:16">
      <c r="A6" s="15">
        <v>1</v>
      </c>
      <c r="B6" s="16" t="s">
        <v>14</v>
      </c>
      <c r="D6" s="18">
        <f>CALCULATION!FM1/211*100</f>
        <v>94.3127962085308</v>
      </c>
      <c r="F6" s="18">
        <f>CALCULATION!FP1/287*100</f>
        <v>90.9407665505226</v>
      </c>
      <c r="H6" s="18">
        <f>'DEC2023-JAN2025'!G6/16*100</f>
        <v>93.75</v>
      </c>
      <c r="J6" s="18">
        <f>CALCULATION!FS1/172*100</f>
        <v>94.7674418604651</v>
      </c>
      <c r="L6" s="18">
        <f>CALCULATION!FV1/262*100</f>
        <v>91.2213740458015</v>
      </c>
      <c r="N6" s="18">
        <f>CALCULATION!FY1/20*100</f>
        <v>100</v>
      </c>
      <c r="P6" s="18">
        <f>CALCULATION!GB1/304*100</f>
        <v>89.1447368421053</v>
      </c>
    </row>
    <row r="7" ht="18" customHeight="1" spans="1:16">
      <c r="A7" s="15">
        <v>2</v>
      </c>
      <c r="B7" s="16" t="s">
        <v>15</v>
      </c>
      <c r="D7" s="18">
        <f>CALCULATION!FM2/211*100</f>
        <v>93.3649289099526</v>
      </c>
      <c r="F7" s="18">
        <f>CALCULATION!FP2/287*100</f>
        <v>91.6376306620209</v>
      </c>
      <c r="H7" s="18">
        <f>'DEC2023-JAN2025'!G7/16*100</f>
        <v>93.75</v>
      </c>
      <c r="J7" s="18">
        <f>CALCULATION!FS2/172*100</f>
        <v>91.8604651162791</v>
      </c>
      <c r="L7" s="18">
        <f>CALCULATION!FV2/262*100</f>
        <v>89.3129770992366</v>
      </c>
      <c r="N7" s="18">
        <f>CALCULATION!FY2/20*100</f>
        <v>100</v>
      </c>
      <c r="P7" s="18">
        <f>CALCULATION!GB2/304*100</f>
        <v>89.4736842105263</v>
      </c>
    </row>
    <row r="8" ht="18" customHeight="1" spans="1:16">
      <c r="A8" s="15">
        <v>3</v>
      </c>
      <c r="B8" s="16" t="s">
        <v>16</v>
      </c>
      <c r="D8" s="18">
        <f>CALCULATION!FM3/211*100</f>
        <v>94.7867298578199</v>
      </c>
      <c r="F8" s="18">
        <f>CALCULATION!FP3/287*100</f>
        <v>93.0313588850174</v>
      </c>
      <c r="H8" s="18">
        <f>'DEC2023-JAN2025'!G8/16*100</f>
        <v>100</v>
      </c>
      <c r="J8" s="18">
        <f>CALCULATION!FS3/172*100</f>
        <v>95.3488372093023</v>
      </c>
      <c r="L8" s="18">
        <f>CALCULATION!FV3/262*100</f>
        <v>87.7862595419847</v>
      </c>
      <c r="N8" s="18">
        <f>CALCULATION!FY3/20*100</f>
        <v>100</v>
      </c>
      <c r="P8" s="18">
        <f>CALCULATION!GB3/304*100</f>
        <v>90.1315789473684</v>
      </c>
    </row>
    <row r="9" ht="18" customHeight="1" spans="1:16">
      <c r="A9" s="15">
        <v>4</v>
      </c>
      <c r="B9" s="16" t="s">
        <v>17</v>
      </c>
      <c r="D9" s="18">
        <f>CALCULATION!FM4/211*100</f>
        <v>94.3127962085308</v>
      </c>
      <c r="F9" s="18">
        <f>CALCULATION!FP4/287*100</f>
        <v>91.2891986062718</v>
      </c>
      <c r="H9" s="18">
        <f>'DEC2023-JAN2025'!G9/16*100</f>
        <v>93.75</v>
      </c>
      <c r="J9" s="18">
        <f>CALCULATION!FS4/172*100</f>
        <v>95.9302325581395</v>
      </c>
      <c r="L9" s="18">
        <f>CALCULATION!FV4/262*100</f>
        <v>94.2748091603053</v>
      </c>
      <c r="N9" s="18">
        <f>CALCULATION!FY4/20*100</f>
        <v>100</v>
      </c>
      <c r="P9" s="18">
        <f>CALCULATION!GB4/304*100</f>
        <v>94.0789473684211</v>
      </c>
    </row>
    <row r="10" ht="18" customHeight="1" spans="1:16">
      <c r="A10" s="15">
        <v>5</v>
      </c>
      <c r="B10" s="16" t="s">
        <v>18</v>
      </c>
      <c r="D10" s="18">
        <f>CALCULATION!FM5/211*100</f>
        <v>93.8388625592417</v>
      </c>
      <c r="F10" s="18">
        <f>CALCULATION!FP5/287*100</f>
        <v>94.7735191637631</v>
      </c>
      <c r="H10" s="18">
        <f>'DEC2023-JAN2025'!G10/16*100</f>
        <v>100</v>
      </c>
      <c r="J10" s="18">
        <f>CALCULATION!FS5/172*100</f>
        <v>92.4418604651163</v>
      </c>
      <c r="L10" s="18">
        <f>CALCULATION!FV5/262*100</f>
        <v>94.6564885496183</v>
      </c>
      <c r="N10" s="18">
        <f>CALCULATION!FY5/20*100</f>
        <v>100</v>
      </c>
      <c r="P10" s="18">
        <f>CALCULATION!GB5/304*100</f>
        <v>93.75</v>
      </c>
    </row>
    <row r="11" ht="18" customHeight="1" spans="1:16">
      <c r="A11" s="15">
        <v>6</v>
      </c>
      <c r="B11" s="16" t="s">
        <v>19</v>
      </c>
      <c r="D11" s="18">
        <f>CALCULATION!FM6/211*100</f>
        <v>88.6255924170616</v>
      </c>
      <c r="F11" s="18">
        <f>CALCULATION!FP6/287*100</f>
        <v>90.9407665505226</v>
      </c>
      <c r="H11" s="18">
        <f>'DEC2023-JAN2025'!G11/16*100</f>
        <v>93.75</v>
      </c>
      <c r="J11" s="18">
        <f>CALCULATION!FS6/172*100</f>
        <v>93.0232558139535</v>
      </c>
      <c r="L11" s="18">
        <f>CALCULATION!FV6/262*100</f>
        <v>91.2213740458015</v>
      </c>
      <c r="N11" s="18">
        <f>CALCULATION!FY6/20*100</f>
        <v>90</v>
      </c>
      <c r="P11" s="18">
        <f>CALCULATION!GB6/304*100</f>
        <v>90.4605263157895</v>
      </c>
    </row>
    <row r="12" ht="18" customHeight="1" spans="1:16">
      <c r="A12" s="15">
        <v>7</v>
      </c>
      <c r="B12" s="16" t="s">
        <v>20</v>
      </c>
      <c r="D12" s="18">
        <f>CALCULATION!FM7/211*100</f>
        <v>84.3601895734597</v>
      </c>
      <c r="F12" s="18">
        <f>CALCULATION!FP7/287*100</f>
        <v>82.2299651567944</v>
      </c>
      <c r="H12" s="18">
        <f>'DEC2023-JAN2025'!G12/16*100</f>
        <v>68.75</v>
      </c>
      <c r="J12" s="18">
        <f>CALCULATION!FS7/172*100</f>
        <v>87.7906976744186</v>
      </c>
      <c r="L12" s="18">
        <f>CALCULATION!FV7/262*100</f>
        <v>87.7862595419847</v>
      </c>
      <c r="N12" s="18">
        <f>CALCULATION!FY7/20*100</f>
        <v>80</v>
      </c>
      <c r="P12" s="18">
        <f>CALCULATION!GB7/304*100</f>
        <v>83.8815789473684</v>
      </c>
    </row>
    <row r="13" ht="18" customHeight="1" spans="1:16">
      <c r="A13" s="15">
        <v>8</v>
      </c>
      <c r="B13" s="16" t="s">
        <v>21</v>
      </c>
      <c r="D13" s="18">
        <f>CALCULATION!FM8/211*100</f>
        <v>95.7345971563981</v>
      </c>
      <c r="F13" s="18">
        <f>CALCULATION!FP8/287*100</f>
        <v>89.198606271777</v>
      </c>
      <c r="H13" s="18">
        <f>'DEC2023-JAN2025'!G13/16*100</f>
        <v>93.75</v>
      </c>
      <c r="J13" s="18">
        <f>CALCULATION!FS8/172*100</f>
        <v>92.4418604651163</v>
      </c>
      <c r="L13" s="18">
        <f>CALCULATION!FV8/262*100</f>
        <v>90.0763358778626</v>
      </c>
      <c r="N13" s="18">
        <f>CALCULATION!FY8/20*100</f>
        <v>90</v>
      </c>
      <c r="P13" s="18">
        <f>CALCULATION!GB8/304*100</f>
        <v>89.4736842105263</v>
      </c>
    </row>
    <row r="14" ht="18" customHeight="1" spans="1:16">
      <c r="A14" s="15">
        <v>9</v>
      </c>
      <c r="B14" s="16" t="s">
        <v>22</v>
      </c>
      <c r="D14" s="18">
        <f>CALCULATION!FM9/211*100</f>
        <v>84.3601895734597</v>
      </c>
      <c r="F14" s="18">
        <f>CALCULATION!FP9/287*100</f>
        <v>87.8048780487805</v>
      </c>
      <c r="H14" s="18">
        <f>'DEC2023-JAN2025'!G14/16*100</f>
        <v>100</v>
      </c>
      <c r="J14" s="18">
        <f>CALCULATION!FS9/172*100</f>
        <v>87.7906976744186</v>
      </c>
      <c r="L14" s="18">
        <f>CALCULATION!FV9/262*100</f>
        <v>82.0610687022901</v>
      </c>
      <c r="N14" s="18">
        <f>CALCULATION!FY9/20*100</f>
        <v>90</v>
      </c>
      <c r="P14" s="18">
        <f>CALCULATION!GB9/304*100</f>
        <v>80.2631578947368</v>
      </c>
    </row>
    <row r="15" ht="18" customHeight="1" spans="1:16">
      <c r="A15" s="15">
        <v>10</v>
      </c>
      <c r="B15" s="16" t="s">
        <v>23</v>
      </c>
      <c r="D15" s="18">
        <f>CALCULATION!FM10/211*100</f>
        <v>87.6777251184834</v>
      </c>
      <c r="F15" s="18">
        <f>CALCULATION!FP10/287*100</f>
        <v>90.5923344947735</v>
      </c>
      <c r="H15" s="18">
        <f>'DEC2023-JAN2025'!G15/16*100</f>
        <v>100</v>
      </c>
      <c r="J15" s="18">
        <f>CALCULATION!FS10/172*100</f>
        <v>91.2790697674419</v>
      </c>
      <c r="L15" s="18">
        <f>CALCULATION!FV10/262*100</f>
        <v>82.824427480916</v>
      </c>
      <c r="N15" s="18">
        <f>CALCULATION!FY10/20*100</f>
        <v>70</v>
      </c>
      <c r="P15" s="18">
        <f>CALCULATION!GB10/304*100</f>
        <v>86.1842105263158</v>
      </c>
    </row>
    <row r="16" ht="18" customHeight="1" spans="1:16">
      <c r="A16" s="15">
        <v>11</v>
      </c>
      <c r="B16" s="16" t="s">
        <v>24</v>
      </c>
      <c r="D16" s="18">
        <f>CALCULATION!FM11/211*100</f>
        <v>82.4644549763033</v>
      </c>
      <c r="F16" s="18">
        <f>CALCULATION!FP11/287*100</f>
        <v>88.1533101045296</v>
      </c>
      <c r="H16" s="18">
        <f>'DEC2023-JAN2025'!G16/16*100</f>
        <v>87.5</v>
      </c>
      <c r="J16" s="18">
        <f>CALCULATION!FS11/172*100</f>
        <v>82.5581395348837</v>
      </c>
      <c r="L16" s="18">
        <f>CALCULATION!FV11/262*100</f>
        <v>87.0229007633588</v>
      </c>
      <c r="N16" s="18">
        <f>CALCULATION!FY11/20*100</f>
        <v>90</v>
      </c>
      <c r="P16" s="18">
        <f>CALCULATION!GB11/304*100</f>
        <v>84.8684210526316</v>
      </c>
    </row>
    <row r="17" ht="18" customHeight="1" spans="1:16">
      <c r="A17" s="15">
        <v>12</v>
      </c>
      <c r="B17" s="16" t="s">
        <v>25</v>
      </c>
      <c r="D17" s="18">
        <f>CALCULATION!FM12/211*100</f>
        <v>93.3649289099526</v>
      </c>
      <c r="F17" s="18">
        <f>CALCULATION!FP12/287*100</f>
        <v>90.2439024390244</v>
      </c>
      <c r="H17" s="18">
        <f>'DEC2023-JAN2025'!G17/16*100</f>
        <v>93.75</v>
      </c>
      <c r="J17" s="18">
        <f>CALCULATION!FS12/172*100</f>
        <v>87.7906976744186</v>
      </c>
      <c r="L17" s="18">
        <f>CALCULATION!FV12/262*100</f>
        <v>92.7480916030534</v>
      </c>
      <c r="N17" s="18">
        <f>CALCULATION!FY12/20*100</f>
        <v>90</v>
      </c>
      <c r="P17" s="18">
        <f>CALCULATION!GB12/304*100</f>
        <v>92.1052631578947</v>
      </c>
    </row>
    <row r="18" ht="18" customHeight="1" spans="1:16">
      <c r="A18" s="15">
        <v>13</v>
      </c>
      <c r="B18" s="16" t="s">
        <v>26</v>
      </c>
      <c r="D18" s="18">
        <f>CALCULATION!FM13/211*100</f>
        <v>91.9431279620853</v>
      </c>
      <c r="F18" s="18">
        <f>CALCULATION!FP13/287*100</f>
        <v>92.6829268292683</v>
      </c>
      <c r="H18" s="18">
        <f>'DEC2023-JAN2025'!G18/16*100</f>
        <v>100</v>
      </c>
      <c r="J18" s="18">
        <f>CALCULATION!FS13/172*100</f>
        <v>93.0232558139535</v>
      </c>
      <c r="L18" s="18">
        <f>CALCULATION!FV13/262*100</f>
        <v>92.7480916030534</v>
      </c>
      <c r="N18" s="18">
        <f>CALCULATION!FY13/20*100</f>
        <v>100</v>
      </c>
      <c r="P18" s="18">
        <f>CALCULATION!GB13/304*100</f>
        <v>95.0657894736842</v>
      </c>
    </row>
    <row r="19" ht="18" customHeight="1" spans="1:16">
      <c r="A19" s="15">
        <v>14</v>
      </c>
      <c r="B19" s="16" t="s">
        <v>27</v>
      </c>
      <c r="D19" s="18">
        <f>CALCULATION!FM14/211*100</f>
        <v>91.4691943127962</v>
      </c>
      <c r="F19" s="18">
        <f>CALCULATION!FP14/287*100</f>
        <v>91.6376306620209</v>
      </c>
      <c r="H19" s="18">
        <f>'DEC2023-JAN2025'!G19/16*100</f>
        <v>93.75</v>
      </c>
      <c r="J19" s="18">
        <f>CALCULATION!FS14/172*100</f>
        <v>94.1860465116279</v>
      </c>
      <c r="L19" s="18">
        <f>CALCULATION!FV14/262*100</f>
        <v>89.6946564885496</v>
      </c>
      <c r="N19" s="18">
        <f>CALCULATION!FY14/20*100</f>
        <v>90</v>
      </c>
      <c r="P19" s="18">
        <f>CALCULATION!GB14/304*100</f>
        <v>89.1447368421053</v>
      </c>
    </row>
    <row r="20" ht="18" customHeight="1" spans="1:16">
      <c r="A20" s="15">
        <v>15</v>
      </c>
      <c r="B20" s="16" t="s">
        <v>28</v>
      </c>
      <c r="D20" s="18">
        <f>CALCULATION!FM15/211*100</f>
        <v>87.6777251184834</v>
      </c>
      <c r="F20" s="18">
        <f>CALCULATION!FP15/287*100</f>
        <v>91.6376306620209</v>
      </c>
      <c r="H20" s="18">
        <f>'DEC2023-JAN2025'!G20/16*100</f>
        <v>93.75</v>
      </c>
      <c r="J20" s="18">
        <f>CALCULATION!FS15/172*100</f>
        <v>88.3720930232558</v>
      </c>
      <c r="L20" s="18">
        <f>CALCULATION!FV15/262*100</f>
        <v>90.4580152671756</v>
      </c>
      <c r="N20" s="18">
        <f>CALCULATION!FY15/20*100</f>
        <v>100</v>
      </c>
      <c r="P20" s="18">
        <f>CALCULATION!GB15/304*100</f>
        <v>86.8421052631579</v>
      </c>
    </row>
    <row r="21" ht="18" customHeight="1" spans="1:16">
      <c r="A21" s="15">
        <v>16</v>
      </c>
      <c r="B21" s="16" t="s">
        <v>29</v>
      </c>
      <c r="D21" s="18">
        <f>CALCULATION!FM16/211*100</f>
        <v>97.1563981042654</v>
      </c>
      <c r="F21" s="18">
        <f>CALCULATION!FP16/287*100</f>
        <v>93.3797909407666</v>
      </c>
      <c r="H21" s="18">
        <f>'DEC2023-JAN2025'!G21/16*100</f>
        <v>100</v>
      </c>
      <c r="J21" s="18">
        <f>CALCULATION!FS16/172*100</f>
        <v>95.9302325581395</v>
      </c>
      <c r="L21" s="18">
        <f>CALCULATION!FV16/262*100</f>
        <v>95.4198473282443</v>
      </c>
      <c r="N21" s="18">
        <f>CALCULATION!FY16/20*100</f>
        <v>100</v>
      </c>
      <c r="P21" s="18">
        <f>CALCULATION!GB16/304*100</f>
        <v>94.4078947368421</v>
      </c>
    </row>
    <row r="22" ht="18" customHeight="1" spans="1:16">
      <c r="A22" s="15">
        <v>17</v>
      </c>
      <c r="B22" s="16" t="s">
        <v>40</v>
      </c>
      <c r="D22" s="18">
        <f>CALCULATION!FM17/211*100</f>
        <v>81.9905213270142</v>
      </c>
      <c r="F22" s="18">
        <f>CALCULATION!FP17/287*100</f>
        <v>83.9721254355401</v>
      </c>
      <c r="H22" s="18">
        <f>'DEC2023-JAN2025'!G22/16*100</f>
        <v>100</v>
      </c>
      <c r="J22" s="18">
        <f>CALCULATION!FS17/172*100</f>
        <v>87.2093023255814</v>
      </c>
      <c r="L22" s="18">
        <f>CALCULATION!FV17/262*100</f>
        <v>84.7328244274809</v>
      </c>
      <c r="N22" s="18">
        <f>CALCULATION!FY17/20*100</f>
        <v>90</v>
      </c>
      <c r="P22" s="18">
        <f>CALCULATION!GB17/304*100</f>
        <v>84.5394736842105</v>
      </c>
    </row>
    <row r="23" ht="18" customHeight="1" spans="1:16">
      <c r="A23" s="15">
        <v>18</v>
      </c>
      <c r="B23" s="16" t="s">
        <v>30</v>
      </c>
      <c r="D23" s="18">
        <f>CALCULATION!FM18/211*100</f>
        <v>86.7298578199052</v>
      </c>
      <c r="F23" s="18">
        <f>CALCULATION!FP18/287*100</f>
        <v>90.2439024390244</v>
      </c>
      <c r="H23" s="18">
        <f>'DEC2023-JAN2025'!G23/16*100</f>
        <v>100</v>
      </c>
      <c r="J23" s="18">
        <f>CALCULATION!FS18/172*100</f>
        <v>89.5348837209302</v>
      </c>
      <c r="L23" s="18">
        <f>CALCULATION!FV18/262*100</f>
        <v>84.3511450381679</v>
      </c>
      <c r="N23" s="18">
        <f>CALCULATION!FY18/20*100</f>
        <v>75</v>
      </c>
      <c r="P23" s="18">
        <f>CALCULATION!GB18/304*100</f>
        <v>81.25</v>
      </c>
    </row>
    <row r="24" ht="18" customHeight="1" spans="1:16">
      <c r="A24" s="15">
        <v>19</v>
      </c>
      <c r="B24" s="16" t="s">
        <v>31</v>
      </c>
      <c r="D24" s="18">
        <f>CALCULATION!FM19/211*100</f>
        <v>98.1042654028436</v>
      </c>
      <c r="F24" s="18">
        <f>CALCULATION!FP19/287*100</f>
        <v>95.8188153310105</v>
      </c>
      <c r="H24" s="18">
        <f>'DEC2023-JAN2025'!G24/16*100</f>
        <v>100</v>
      </c>
      <c r="J24" s="18">
        <f>CALCULATION!FS19/172*100</f>
        <v>98.8372093023256</v>
      </c>
      <c r="L24" s="18">
        <f>CALCULATION!FV19/262*100</f>
        <v>98.0916030534351</v>
      </c>
      <c r="N24" s="18">
        <f>CALCULATION!FY19/20*100</f>
        <v>100</v>
      </c>
      <c r="P24" s="18">
        <f>CALCULATION!GB19/304*100</f>
        <v>93.75</v>
      </c>
    </row>
    <row r="25" ht="18" customHeight="1" spans="1:16">
      <c r="A25" s="15">
        <v>20</v>
      </c>
      <c r="B25" s="16" t="s">
        <v>32</v>
      </c>
      <c r="D25" s="18">
        <f>CALCULATION!FM20/211*100</f>
        <v>89.5734597156398</v>
      </c>
      <c r="F25" s="18">
        <f>CALCULATION!FP20/287*100</f>
        <v>86.0627177700349</v>
      </c>
      <c r="H25" s="18">
        <f>'DEC2023-JAN2025'!G25/16*100</f>
        <v>93.75</v>
      </c>
      <c r="J25" s="18">
        <f>CALCULATION!FS20/172*100</f>
        <v>90.6976744186046</v>
      </c>
      <c r="L25" s="18">
        <f>CALCULATION!FV20/262*100</f>
        <v>90.0763358778626</v>
      </c>
      <c r="N25" s="18">
        <f>CALCULATION!FY20/20*100</f>
        <v>100</v>
      </c>
      <c r="P25" s="18">
        <f>CALCULATION!GB20/304*100</f>
        <v>89.8026315789474</v>
      </c>
    </row>
    <row r="26" ht="18" customHeight="1" spans="1:16">
      <c r="A26" s="15">
        <v>21</v>
      </c>
      <c r="B26" s="16" t="s">
        <v>33</v>
      </c>
      <c r="D26" s="18">
        <f>CALCULATION!FM21/211*100</f>
        <v>91.4691943127962</v>
      </c>
      <c r="F26" s="18">
        <f>CALCULATION!FP21/287*100</f>
        <v>87.8048780487805</v>
      </c>
      <c r="H26" s="18">
        <f>'DEC2023-JAN2025'!G26/16*100</f>
        <v>93.75</v>
      </c>
      <c r="J26" s="18">
        <f>CALCULATION!FS21/172*100</f>
        <v>91.2790697674419</v>
      </c>
      <c r="L26" s="18">
        <f>CALCULATION!FV21/262*100</f>
        <v>89.3129770992366</v>
      </c>
      <c r="N26" s="18">
        <f>CALCULATION!FY21/20*100</f>
        <v>70</v>
      </c>
      <c r="P26" s="18">
        <f>CALCULATION!GB21/304*100</f>
        <v>95.0657894736842</v>
      </c>
    </row>
    <row r="27" ht="18" customHeight="1" spans="1:16">
      <c r="A27" s="15">
        <v>22</v>
      </c>
      <c r="B27" s="16" t="s">
        <v>34</v>
      </c>
      <c r="D27" s="18">
        <f>CALCULATION!FM22/211*100</f>
        <v>95.7345971563981</v>
      </c>
      <c r="F27" s="18">
        <f>CALCULATION!FP22/287*100</f>
        <v>90.9407665505226</v>
      </c>
      <c r="H27" s="18">
        <f>'DEC2023-JAN2025'!G27/16*100</f>
        <v>100</v>
      </c>
      <c r="J27" s="18">
        <f>CALCULATION!FS22/172*100</f>
        <v>93.6046511627907</v>
      </c>
      <c r="L27" s="18">
        <f>CALCULATION!FV22/262*100</f>
        <v>92.3664122137405</v>
      </c>
      <c r="N27" s="18">
        <f>CALCULATION!FY22/20*100</f>
        <v>90</v>
      </c>
      <c r="P27" s="18">
        <f>CALCULATION!GB22/304*100</f>
        <v>94.7368421052632</v>
      </c>
    </row>
    <row r="28" ht="18" customHeight="1" spans="1:16">
      <c r="A28" s="15">
        <v>23</v>
      </c>
      <c r="B28" s="16" t="s">
        <v>35</v>
      </c>
      <c r="D28" s="18">
        <f>CALCULATION!FM23/211*100</f>
        <v>95.260663507109</v>
      </c>
      <c r="F28" s="18">
        <f>CALCULATION!FP23/287*100</f>
        <v>92.3344947735192</v>
      </c>
      <c r="H28" s="18">
        <f>'DEC2023-JAN2025'!G28/16*100</f>
        <v>93.75</v>
      </c>
      <c r="J28" s="18">
        <f>CALCULATION!FS23/172*100</f>
        <v>93.6046511627907</v>
      </c>
      <c r="L28" s="18">
        <f>CALCULATION!FV23/262*100</f>
        <v>91.9847328244275</v>
      </c>
      <c r="N28" s="18">
        <f>CALCULATION!FY23/20*100</f>
        <v>80</v>
      </c>
      <c r="P28" s="18">
        <f>CALCULATION!GB23/304*100</f>
        <v>94.7368421052632</v>
      </c>
    </row>
    <row r="29" ht="18" customHeight="1" spans="1:16">
      <c r="A29" s="15">
        <v>24</v>
      </c>
      <c r="B29" s="16" t="s">
        <v>36</v>
      </c>
      <c r="D29" s="18">
        <f>CALCULATION!FM24/211*100</f>
        <v>88.1516587677725</v>
      </c>
      <c r="F29" s="18">
        <f>CALCULATION!FP24/287*100</f>
        <v>86.7595818815331</v>
      </c>
      <c r="H29" s="18">
        <f>'DEC2023-JAN2025'!G29/16*100</f>
        <v>100</v>
      </c>
      <c r="J29" s="18">
        <f>CALCULATION!FS24/172*100</f>
        <v>93.0232558139535</v>
      </c>
      <c r="L29" s="18">
        <f>CALCULATION!FV24/262*100</f>
        <v>87.4045801526718</v>
      </c>
      <c r="N29" s="18">
        <f>CALCULATION!FY24/20*100</f>
        <v>90</v>
      </c>
      <c r="P29" s="18">
        <f>CALCULATION!GB24/304*100</f>
        <v>86.8421052631579</v>
      </c>
    </row>
    <row r="30" ht="18" customHeight="1" spans="1:16">
      <c r="A30" s="15">
        <v>25</v>
      </c>
      <c r="B30" s="16" t="s">
        <v>37</v>
      </c>
      <c r="D30" s="18">
        <f>CALCULATION!FM25/211*100</f>
        <v>91.4691943127962</v>
      </c>
      <c r="F30" s="18">
        <f>CALCULATION!FP25/287*100</f>
        <v>90.2439024390244</v>
      </c>
      <c r="H30" s="18">
        <f>'DEC2023-JAN2025'!G30/16*100</f>
        <v>81.25</v>
      </c>
      <c r="J30" s="18">
        <f>CALCULATION!FS25/172*100</f>
        <v>94.7674418604651</v>
      </c>
      <c r="L30" s="18">
        <f>CALCULATION!FV25/262*100</f>
        <v>89.6946564885496</v>
      </c>
      <c r="N30" s="18">
        <f>CALCULATION!FY25/20*100</f>
        <v>90</v>
      </c>
      <c r="P30" s="18">
        <f>CALCULATION!GB25/304*100</f>
        <v>91.1184210526316</v>
      </c>
    </row>
    <row r="31" ht="30" spans="1:16">
      <c r="A31" s="15">
        <v>26</v>
      </c>
      <c r="B31" s="16" t="s">
        <v>38</v>
      </c>
      <c r="D31" s="18">
        <f>CALCULATION!FM26/211*100</f>
        <v>93.8388625592417</v>
      </c>
      <c r="F31" s="18">
        <f>CALCULATION!FP26/287*100</f>
        <v>93.7282229965157</v>
      </c>
      <c r="H31" s="18">
        <f>'DEC2023-JAN2025'!G31/16*100</f>
        <v>100</v>
      </c>
      <c r="J31" s="18">
        <f>CALCULATION!FS26/172*100</f>
        <v>93.0232558139535</v>
      </c>
      <c r="L31" s="18">
        <f>CALCULATION!FV26/262*100</f>
        <v>93.5114503816794</v>
      </c>
      <c r="N31" s="18">
        <f>CALCULATION!FY26/20*100</f>
        <v>100</v>
      </c>
      <c r="P31" s="18">
        <f>CALCULATION!GB26/304*100</f>
        <v>90.7894736842105</v>
      </c>
    </row>
    <row r="32" ht="18" customHeight="1" spans="1:16">
      <c r="A32" s="15">
        <v>27</v>
      </c>
      <c r="B32" s="16" t="s">
        <v>39</v>
      </c>
      <c r="D32" s="18">
        <f>CALCULATION!FM27/211*100</f>
        <v>90.521327014218</v>
      </c>
      <c r="F32" s="18">
        <f>CALCULATION!FP27/287*100</f>
        <v>88.8501742160279</v>
      </c>
      <c r="H32" s="18">
        <f>'DEC2023-JAN2025'!G32/16*100</f>
        <v>93.75</v>
      </c>
      <c r="J32" s="18">
        <f>CALCULATION!FS27/172*100</f>
        <v>91.8604651162791</v>
      </c>
      <c r="L32" s="18">
        <f>CALCULATION!FV27/262*100</f>
        <v>88.5496183206107</v>
      </c>
      <c r="N32" s="18">
        <f>CALCULATION!FY27/20*100</f>
        <v>90</v>
      </c>
      <c r="P32" s="18">
        <f>CALCULATION!GB27/304*100</f>
        <v>86.1842105263158</v>
      </c>
    </row>
    <row r="33" ht="18" customHeight="1" spans="1:16">
      <c r="A33" s="15">
        <v>28</v>
      </c>
      <c r="B33" s="21" t="s">
        <v>41</v>
      </c>
      <c r="D33" s="18">
        <f>CALCULATION!FM28/211*100</f>
        <v>81.9905213270142</v>
      </c>
      <c r="F33" s="18">
        <f>CALCULATION!FP28/287*100</f>
        <v>82.2299651567944</v>
      </c>
      <c r="H33" s="18">
        <f>'DEC2023-JAN2025'!G33/16*100</f>
        <v>100</v>
      </c>
      <c r="J33" s="18">
        <f>CALCULATION!FS28/172*100</f>
        <v>86.6279069767442</v>
      </c>
      <c r="L33" s="18">
        <f>CALCULATION!FV28/262*100</f>
        <v>76.7175572519084</v>
      </c>
      <c r="N33" s="18">
        <f>CALCULATION!FY28/20*100</f>
        <v>70</v>
      </c>
      <c r="P33" s="18">
        <f>CALCULATION!GB28/304*100</f>
        <v>84.8684210526316</v>
      </c>
    </row>
    <row r="34" ht="18" customHeight="1" spans="1:16">
      <c r="A34" s="15">
        <v>29</v>
      </c>
      <c r="B34" s="16" t="s">
        <v>42</v>
      </c>
      <c r="D34" s="18">
        <f>CALCULATION!FM29/211*100</f>
        <v>90.521327014218</v>
      </c>
      <c r="F34" s="18">
        <f>CALCULATION!FP29/287*100</f>
        <v>91.6376306620209</v>
      </c>
      <c r="H34" s="18">
        <f>'DEC2023-JAN2025'!G34/16*100</f>
        <v>100</v>
      </c>
      <c r="J34" s="18">
        <f>CALCULATION!FS29/172*100</f>
        <v>91.8604651162791</v>
      </c>
      <c r="L34" s="18">
        <f>CALCULATION!FV29/262*100</f>
        <v>87.0229007633588</v>
      </c>
      <c r="N34" s="18">
        <f>CALCULATION!FY29/20*100</f>
        <v>90</v>
      </c>
      <c r="P34" s="18">
        <f>CALCULATION!GB29/304*100</f>
        <v>88.4868421052632</v>
      </c>
    </row>
    <row r="35" ht="18" customHeight="1" spans="1:16">
      <c r="A35" s="15">
        <v>30</v>
      </c>
      <c r="B35" s="16" t="s">
        <v>43</v>
      </c>
      <c r="D35" s="18">
        <f>CALCULATION!FM30/211*100</f>
        <v>98.1042654028436</v>
      </c>
      <c r="F35" s="18">
        <f>CALCULATION!FP30/287*100</f>
        <v>95.8188153310105</v>
      </c>
      <c r="H35" s="18">
        <f>'DEC2023-JAN2025'!G35/16*100</f>
        <v>100</v>
      </c>
      <c r="J35" s="18">
        <f>CALCULATION!FS30/172*100</f>
        <v>95.3488372093023</v>
      </c>
      <c r="L35" s="18">
        <f>CALCULATION!FV30/262*100</f>
        <v>95.4198473282443</v>
      </c>
      <c r="N35" s="18">
        <f>CALCULATION!FY30/20*100</f>
        <v>100</v>
      </c>
      <c r="P35" s="18">
        <f>CALCULATION!GB30/304*100</f>
        <v>97.0394736842105</v>
      </c>
    </row>
    <row r="36" ht="18" customHeight="1" spans="1:16">
      <c r="A36" s="15">
        <v>31</v>
      </c>
      <c r="B36" s="16" t="s">
        <v>44</v>
      </c>
      <c r="D36" s="18">
        <f>CALCULATION!FM31/211*100</f>
        <v>83.8862559241706</v>
      </c>
      <c r="F36" s="18">
        <f>CALCULATION!FP31/287*100</f>
        <v>88.8501742160279</v>
      </c>
      <c r="H36" s="18">
        <f>'DEC2023-JAN2025'!G36/16*100</f>
        <v>100</v>
      </c>
      <c r="J36" s="18">
        <f>CALCULATION!FS31/172*100</f>
        <v>87.2093023255814</v>
      </c>
      <c r="L36" s="18">
        <f>CALCULATION!FV31/262*100</f>
        <v>83.206106870229</v>
      </c>
      <c r="N36" s="18">
        <f>CALCULATION!FY31/20*100</f>
        <v>80</v>
      </c>
      <c r="P36" s="18">
        <f>CALCULATION!GB31/304*100</f>
        <v>79.6052631578947</v>
      </c>
    </row>
    <row r="37" ht="18" customHeight="1" spans="1:16">
      <c r="A37" s="15">
        <v>32</v>
      </c>
      <c r="B37" s="16" t="s">
        <v>45</v>
      </c>
      <c r="D37" s="18">
        <f>CALCULATION!FM32/211*100</f>
        <v>80.0947867298578</v>
      </c>
      <c r="F37" s="18">
        <f>CALCULATION!FP32/287*100</f>
        <v>80.8362369337979</v>
      </c>
      <c r="H37" s="18">
        <f>'DEC2023-JAN2025'!G37/16*100</f>
        <v>81.25</v>
      </c>
      <c r="J37" s="18">
        <f>CALCULATION!FS32/172*100</f>
        <v>82.5581395348837</v>
      </c>
      <c r="L37" s="18">
        <f>CALCULATION!FV32/262*100</f>
        <v>77.8625954198473</v>
      </c>
      <c r="N37" s="18">
        <f>CALCULATION!FY32/20*100</f>
        <v>90</v>
      </c>
      <c r="P37" s="18">
        <f>CALCULATION!GB32/304*100</f>
        <v>74.0131578947368</v>
      </c>
    </row>
    <row r="38" ht="18" customHeight="1" spans="1:16">
      <c r="A38" s="15">
        <v>33</v>
      </c>
      <c r="B38" s="16" t="s">
        <v>46</v>
      </c>
      <c r="D38" s="18">
        <f>CALCULATION!FM33/211*100</f>
        <v>89.5734597156398</v>
      </c>
      <c r="F38" s="18">
        <f>CALCULATION!FP33/287*100</f>
        <v>86.0627177700349</v>
      </c>
      <c r="H38" s="18">
        <f>'DEC2023-JAN2025'!G38/16*100</f>
        <v>87.5</v>
      </c>
      <c r="J38" s="18">
        <f>CALCULATION!FS33/172*100</f>
        <v>84.8837209302326</v>
      </c>
      <c r="L38" s="18">
        <f>CALCULATION!FV33/262*100</f>
        <v>83.587786259542</v>
      </c>
      <c r="N38" s="18">
        <f>CALCULATION!FY33/20*100</f>
        <v>100</v>
      </c>
      <c r="P38" s="18">
        <f>CALCULATION!GB33/304*100</f>
        <v>85.1973684210526</v>
      </c>
    </row>
    <row r="39" ht="18" customHeight="1" spans="1:16">
      <c r="A39" s="15">
        <v>34</v>
      </c>
      <c r="B39" s="16" t="s">
        <v>47</v>
      </c>
      <c r="D39" s="18">
        <f>CALCULATION!FM34/211*100</f>
        <v>92.4170616113744</v>
      </c>
      <c r="F39" s="18">
        <f>CALCULATION!FP34/287*100</f>
        <v>88.5017421602787</v>
      </c>
      <c r="H39" s="18">
        <f>'DEC2023-JAN2025'!G39/16*100</f>
        <v>87.5</v>
      </c>
      <c r="J39" s="18">
        <f>CALCULATION!FS34/172*100</f>
        <v>90.6976744186046</v>
      </c>
      <c r="L39" s="18">
        <f>CALCULATION!FV34/262*100</f>
        <v>88.5496183206107</v>
      </c>
      <c r="N39" s="18">
        <f>CALCULATION!FY34/20*100</f>
        <v>80</v>
      </c>
      <c r="P39" s="18">
        <f>CALCULATION!GB34/304*100</f>
        <v>85.5263157894737</v>
      </c>
    </row>
    <row r="40" ht="18" customHeight="1" spans="1:16">
      <c r="A40" s="15">
        <v>35</v>
      </c>
      <c r="B40" s="16" t="s">
        <v>48</v>
      </c>
      <c r="D40" s="18">
        <f>CALCULATION!FM35/211*100</f>
        <v>93.8388625592417</v>
      </c>
      <c r="F40" s="18">
        <f>CALCULATION!FP35/287*100</f>
        <v>93.7282229965157</v>
      </c>
      <c r="H40" s="18">
        <f>'DEC2023-JAN2025'!G40/16*100</f>
        <v>100</v>
      </c>
      <c r="J40" s="18">
        <f>CALCULATION!FS35/172*100</f>
        <v>94.1860465116279</v>
      </c>
      <c r="L40" s="18">
        <f>CALCULATION!FV35/262*100</f>
        <v>90.8396946564885</v>
      </c>
      <c r="N40" s="18">
        <f>CALCULATION!FY35/20*100</f>
        <v>90</v>
      </c>
      <c r="P40" s="18">
        <f>CALCULATION!GB35/304*100</f>
        <v>92.7631578947368</v>
      </c>
    </row>
    <row r="41" ht="18" customHeight="1" spans="1:16">
      <c r="A41" s="15">
        <v>36</v>
      </c>
      <c r="B41" s="16" t="s">
        <v>49</v>
      </c>
      <c r="D41" s="18">
        <f>CALCULATION!FM36/211*100</f>
        <v>89.0995260663507</v>
      </c>
      <c r="F41" s="18">
        <f>CALCULATION!FP36/287*100</f>
        <v>93.0313588850174</v>
      </c>
      <c r="H41" s="18">
        <f>'DEC2023-JAN2025'!G41/16*100</f>
        <v>100</v>
      </c>
      <c r="J41" s="18">
        <f>CALCULATION!FS36/172*100</f>
        <v>92.4418604651163</v>
      </c>
      <c r="L41" s="18">
        <f>CALCULATION!FV36/262*100</f>
        <v>91.2213740458015</v>
      </c>
      <c r="N41" s="18">
        <f>CALCULATION!FY36/20*100</f>
        <v>80</v>
      </c>
      <c r="P41" s="18">
        <f>CALCULATION!GB36/304*100</f>
        <v>92.7631578947368</v>
      </c>
    </row>
    <row r="42" ht="15" customHeight="1" spans="1:16">
      <c r="A42" s="15">
        <v>37</v>
      </c>
      <c r="B42" s="16" t="s">
        <v>50</v>
      </c>
      <c r="D42" s="18">
        <f>CALCULATION!FM37/211*100</f>
        <v>96.2085308056872</v>
      </c>
      <c r="F42" s="18">
        <f>CALCULATION!FP37/287*100</f>
        <v>94.7735191637631</v>
      </c>
      <c r="H42" s="18">
        <f>'DEC2023-JAN2025'!G42/16*100</f>
        <v>100</v>
      </c>
      <c r="J42" s="18">
        <f>CALCULATION!FS37/172*100</f>
        <v>94.1860465116279</v>
      </c>
      <c r="L42" s="18">
        <f>CALCULATION!FV37/262*100</f>
        <v>93.8931297709924</v>
      </c>
      <c r="N42" s="18">
        <f>CALCULATION!FY37/20*100</f>
        <v>90</v>
      </c>
      <c r="P42" s="18">
        <f>CALCULATION!GB37/304*100</f>
        <v>93.4210526315789</v>
      </c>
    </row>
    <row r="43" ht="15" customHeight="1" spans="1:16">
      <c r="A43" s="15">
        <v>38</v>
      </c>
      <c r="B43" s="16" t="s">
        <v>51</v>
      </c>
      <c r="D43" s="18">
        <f>CALCULATION!FM38/211*100</f>
        <v>97.6303317535545</v>
      </c>
      <c r="F43" s="18">
        <f>CALCULATION!FP38/287*100</f>
        <v>93.3797909407666</v>
      </c>
      <c r="H43" s="18">
        <f>'DEC2023-JAN2025'!G43/16*100</f>
        <v>100</v>
      </c>
      <c r="J43" s="18">
        <f>CALCULATION!FS38/172*100</f>
        <v>92.4418604651163</v>
      </c>
      <c r="L43" s="18">
        <f>CALCULATION!FV38/262*100</f>
        <v>92.7480916030534</v>
      </c>
      <c r="N43" s="18">
        <f>CALCULATION!FY38/20*100</f>
        <v>90</v>
      </c>
      <c r="P43" s="18">
        <f>CALCULATION!GB38/304*100</f>
        <v>97.0394736842105</v>
      </c>
    </row>
    <row r="44" ht="15" customHeight="1" spans="1:16">
      <c r="A44" s="15">
        <v>39</v>
      </c>
      <c r="B44" s="16" t="s">
        <v>52</v>
      </c>
      <c r="D44" s="18">
        <f>CALCULATION!FM39/211*100</f>
        <v>96.6824644549763</v>
      </c>
      <c r="F44" s="18">
        <f>CALCULATION!FP39/287*100</f>
        <v>95.8188153310105</v>
      </c>
      <c r="H44" s="18">
        <f>'DEC2023-JAN2025'!G44/16*100</f>
        <v>100</v>
      </c>
      <c r="J44" s="18">
        <f>CALCULATION!FS39/172*100</f>
        <v>96.5116279069768</v>
      </c>
      <c r="L44" s="18">
        <f>CALCULATION!FV39/262*100</f>
        <v>95.8015267175573</v>
      </c>
      <c r="N44" s="18">
        <f>CALCULATION!FY39/20*100</f>
        <v>90</v>
      </c>
      <c r="P44" s="18">
        <f>CALCULATION!GB39/304*100</f>
        <v>93.0921052631579</v>
      </c>
    </row>
    <row r="45" ht="18" customHeight="1" spans="1:16">
      <c r="A45" s="15">
        <v>40</v>
      </c>
      <c r="B45" s="16" t="s">
        <v>53</v>
      </c>
      <c r="D45" s="18">
        <f>CALCULATION!FM40/211*100</f>
        <v>81.9905213270142</v>
      </c>
      <c r="F45" s="18">
        <f>CALCULATION!FP40/287*100</f>
        <v>82.5783972125435</v>
      </c>
      <c r="H45" s="18">
        <f>'DEC2023-JAN2025'!G45/16*100</f>
        <v>93.75</v>
      </c>
      <c r="J45" s="18">
        <f>CALCULATION!FS40/172*100</f>
        <v>72.6744186046512</v>
      </c>
      <c r="L45" s="18">
        <f>CALCULATION!FV40/262*100</f>
        <v>69.4656488549618</v>
      </c>
      <c r="N45" s="18">
        <f>CALCULATION!FY40/20*100</f>
        <v>90</v>
      </c>
      <c r="P45" s="18">
        <f>CALCULATION!GB40/304*100</f>
        <v>72.3684210526316</v>
      </c>
    </row>
    <row r="46" ht="18" customHeight="1" spans="1:16">
      <c r="A46" s="15">
        <v>41</v>
      </c>
      <c r="B46" s="16" t="s">
        <v>54</v>
      </c>
      <c r="D46" s="18">
        <f>CALCULATION!FM41/211*100</f>
        <v>91.9431279620853</v>
      </c>
      <c r="F46" s="18">
        <f>CALCULATION!FP41/287*100</f>
        <v>88.5017421602787</v>
      </c>
      <c r="H46" s="18">
        <f>'DEC2023-JAN2025'!G46/16*100</f>
        <v>100</v>
      </c>
      <c r="J46" s="18">
        <f>CALCULATION!FS41/172*100</f>
        <v>93.0232558139535</v>
      </c>
      <c r="L46" s="18">
        <f>CALCULATION!FV41/262*100</f>
        <v>87.4045801526718</v>
      </c>
      <c r="N46" s="18">
        <f>CALCULATION!FY41/20*100</f>
        <v>100</v>
      </c>
      <c r="P46" s="18">
        <f>CALCULATION!GB41/304*100</f>
        <v>86.1842105263158</v>
      </c>
    </row>
    <row r="47" ht="18" customHeight="1" spans="1:16">
      <c r="A47" s="15">
        <v>42</v>
      </c>
      <c r="B47" s="16" t="s">
        <v>55</v>
      </c>
      <c r="D47" s="18">
        <f>CALCULATION!FM42/211*100</f>
        <v>88.1516587677725</v>
      </c>
      <c r="F47" s="18">
        <f>CALCULATION!FP42/287*100</f>
        <v>89.8954703832753</v>
      </c>
      <c r="H47" s="18">
        <f>'DEC2023-JAN2025'!G47/16*100</f>
        <v>93.75</v>
      </c>
      <c r="J47" s="18">
        <f>CALCULATION!FS42/172*100</f>
        <v>93.6046511627907</v>
      </c>
      <c r="L47" s="18">
        <f>CALCULATION!FV42/262*100</f>
        <v>88.1679389312977</v>
      </c>
      <c r="N47" s="18">
        <f>CALCULATION!FY42/20*100</f>
        <v>85</v>
      </c>
      <c r="P47" s="18">
        <f>CALCULATION!GB42/304*100</f>
        <v>86.5131578947368</v>
      </c>
    </row>
    <row r="48" ht="30" spans="1:16">
      <c r="A48" s="15">
        <v>43</v>
      </c>
      <c r="B48" s="16" t="s">
        <v>56</v>
      </c>
      <c r="D48" s="18">
        <f>CALCULATION!FM43/211*100</f>
        <v>78.1990521327014</v>
      </c>
      <c r="F48" s="18">
        <f>CALCULATION!FP43/287*100</f>
        <v>74.2160278745645</v>
      </c>
      <c r="H48" s="18">
        <f>'DEC2023-JAN2025'!G48/16*100</f>
        <v>87.5</v>
      </c>
      <c r="J48" s="18">
        <f>CALCULATION!FS43/172*100</f>
        <v>69.7674418604651</v>
      </c>
      <c r="L48" s="18">
        <f>CALCULATION!FV43/262*100</f>
        <v>65.6488549618321</v>
      </c>
      <c r="N48" s="18">
        <f>CALCULATION!FY43/20*100</f>
        <v>90</v>
      </c>
      <c r="P48" s="18">
        <f>CALCULATION!GB43/304*100</f>
        <v>55.921052631579</v>
      </c>
    </row>
    <row r="49" ht="18" customHeight="1" spans="1:16">
      <c r="A49" s="15">
        <v>44</v>
      </c>
      <c r="B49" s="16" t="s">
        <v>57</v>
      </c>
      <c r="D49" s="18">
        <f>CALCULATION!FM44/211*100</f>
        <v>83.8862559241706</v>
      </c>
      <c r="F49" s="18">
        <f>CALCULATION!FP44/287*100</f>
        <v>81.8815331010453</v>
      </c>
      <c r="H49" s="18">
        <f>'DEC2023-JAN2025'!G49/16*100</f>
        <v>81.25</v>
      </c>
      <c r="J49" s="18">
        <f>CALCULATION!FS44/172*100</f>
        <v>80.2325581395349</v>
      </c>
      <c r="L49" s="18">
        <f>CALCULATION!FV44/262*100</f>
        <v>78.6259541984733</v>
      </c>
      <c r="N49" s="18">
        <f>CALCULATION!FY44/20*100</f>
        <v>80</v>
      </c>
      <c r="P49" s="18">
        <f>CALCULATION!GB44/304*100</f>
        <v>78.6184210526316</v>
      </c>
    </row>
    <row r="50" customFormat="1" spans="1:2">
      <c r="A50" s="22"/>
      <c r="B50" s="23"/>
    </row>
    <row r="51" customFormat="1" spans="1:2">
      <c r="A51" s="22"/>
      <c r="B51" s="23"/>
    </row>
    <row r="52" customFormat="1" spans="1:2">
      <c r="A52" s="22"/>
      <c r="B52" s="24"/>
    </row>
  </sheetData>
  <mergeCells count="16">
    <mergeCell ref="A1:P1"/>
    <mergeCell ref="A2:P2"/>
    <mergeCell ref="C3:D3"/>
    <mergeCell ref="E3:H3"/>
    <mergeCell ref="I3:J3"/>
    <mergeCell ref="K3:N3"/>
    <mergeCell ref="O3:P3"/>
    <mergeCell ref="C4:D4"/>
    <mergeCell ref="E4:F4"/>
    <mergeCell ref="G4:H4"/>
    <mergeCell ref="I4:J4"/>
    <mergeCell ref="K4:L4"/>
    <mergeCell ref="M4:N4"/>
    <mergeCell ref="O4:P4"/>
    <mergeCell ref="A3:A5"/>
    <mergeCell ref="B3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D2" sqref="D2:D48"/>
    </sheetView>
  </sheetViews>
  <sheetFormatPr defaultColWidth="9" defaultRowHeight="15" outlineLevelCol="6"/>
  <cols>
    <col min="1" max="1" width="4.71428571428571" customWidth="1"/>
    <col min="2" max="2" width="32.1428571428571" customWidth="1"/>
    <col min="3" max="3" width="12" customWidth="1"/>
    <col min="4" max="4" width="11.7142857142857" customWidth="1"/>
    <col min="5" max="5" width="15.7142857142857" customWidth="1"/>
    <col min="6" max="6" width="13" customWidth="1"/>
    <col min="7" max="7" width="14.8571428571429" customWidth="1"/>
  </cols>
  <sheetData>
    <row r="1" spans="1:7">
      <c r="A1" s="113" t="s">
        <v>58</v>
      </c>
      <c r="B1" s="113"/>
      <c r="C1" s="113"/>
      <c r="D1" s="113"/>
      <c r="E1" s="113"/>
      <c r="F1" s="113"/>
      <c r="G1" s="113"/>
    </row>
    <row r="2" ht="56.25" customHeight="1" spans="1:7">
      <c r="A2" s="100" t="s">
        <v>1</v>
      </c>
      <c r="B2" s="101" t="s">
        <v>2</v>
      </c>
      <c r="C2" s="76" t="s">
        <v>3</v>
      </c>
      <c r="D2" s="11" t="s">
        <v>4</v>
      </c>
      <c r="E2" s="66" t="s">
        <v>5</v>
      </c>
      <c r="F2" s="77" t="s">
        <v>6</v>
      </c>
      <c r="G2" s="11" t="s">
        <v>7</v>
      </c>
    </row>
    <row r="3" ht="69.75" customHeight="1" spans="1:7">
      <c r="A3" s="102"/>
      <c r="B3" s="103"/>
      <c r="C3" s="66" t="s">
        <v>59</v>
      </c>
      <c r="D3" s="66" t="s">
        <v>60</v>
      </c>
      <c r="E3" s="114" t="s">
        <v>61</v>
      </c>
      <c r="F3" s="66" t="s">
        <v>62</v>
      </c>
      <c r="G3" s="11" t="s">
        <v>12</v>
      </c>
    </row>
    <row r="4" ht="39.75" customHeight="1" spans="1:7">
      <c r="A4" s="104"/>
      <c r="B4" s="105"/>
      <c r="C4" s="66" t="s">
        <v>13</v>
      </c>
      <c r="D4" s="66" t="s">
        <v>13</v>
      </c>
      <c r="E4" s="66" t="s">
        <v>13</v>
      </c>
      <c r="F4" s="66" t="s">
        <v>13</v>
      </c>
      <c r="G4" s="66" t="s">
        <v>13</v>
      </c>
    </row>
    <row r="5" ht="18.75" customHeight="1" spans="1:7">
      <c r="A5" s="106">
        <v>1</v>
      </c>
      <c r="B5" s="107" t="s">
        <v>14</v>
      </c>
      <c r="C5">
        <v>17</v>
      </c>
      <c r="D5">
        <v>23</v>
      </c>
      <c r="E5">
        <v>7</v>
      </c>
      <c r="F5">
        <v>13</v>
      </c>
      <c r="G5">
        <v>20</v>
      </c>
    </row>
    <row r="6" ht="18.75" customHeight="1" spans="1:7">
      <c r="A6" s="108">
        <v>2</v>
      </c>
      <c r="B6" s="109" t="s">
        <v>15</v>
      </c>
      <c r="C6">
        <v>16</v>
      </c>
      <c r="D6">
        <v>25</v>
      </c>
      <c r="E6">
        <v>6</v>
      </c>
      <c r="F6">
        <v>14</v>
      </c>
      <c r="G6">
        <v>20</v>
      </c>
    </row>
    <row r="7" ht="18.75" customHeight="1" spans="1:7">
      <c r="A7" s="108">
        <v>3</v>
      </c>
      <c r="B7" s="109" t="s">
        <v>16</v>
      </c>
      <c r="C7">
        <v>17</v>
      </c>
      <c r="D7">
        <v>24</v>
      </c>
      <c r="E7">
        <v>7</v>
      </c>
      <c r="F7">
        <v>13</v>
      </c>
      <c r="G7">
        <v>21</v>
      </c>
    </row>
    <row r="8" ht="18.75" customHeight="1" spans="1:7">
      <c r="A8" s="108">
        <v>4</v>
      </c>
      <c r="B8" s="109" t="s">
        <v>17</v>
      </c>
      <c r="C8">
        <v>17</v>
      </c>
      <c r="D8">
        <v>24</v>
      </c>
      <c r="E8">
        <v>7</v>
      </c>
      <c r="F8">
        <v>13</v>
      </c>
      <c r="G8">
        <v>21</v>
      </c>
    </row>
    <row r="9" ht="15.75" customHeight="1" spans="1:7">
      <c r="A9" s="108">
        <v>5</v>
      </c>
      <c r="B9" s="109" t="s">
        <v>18</v>
      </c>
      <c r="C9">
        <v>17</v>
      </c>
      <c r="D9">
        <v>25</v>
      </c>
      <c r="E9">
        <v>7</v>
      </c>
      <c r="F9">
        <v>14</v>
      </c>
      <c r="G9">
        <v>21</v>
      </c>
    </row>
    <row r="10" ht="18" customHeight="1" spans="1:7">
      <c r="A10" s="108">
        <v>6</v>
      </c>
      <c r="B10" s="109" t="s">
        <v>19</v>
      </c>
      <c r="C10">
        <v>16</v>
      </c>
      <c r="D10">
        <v>23</v>
      </c>
      <c r="E10">
        <v>7</v>
      </c>
      <c r="F10">
        <v>13</v>
      </c>
      <c r="G10">
        <v>19</v>
      </c>
    </row>
    <row r="11" ht="15.75" customHeight="1" spans="1:7">
      <c r="A11" s="108">
        <v>7</v>
      </c>
      <c r="B11" s="109" t="s">
        <v>20</v>
      </c>
      <c r="C11">
        <v>17</v>
      </c>
      <c r="D11">
        <v>25</v>
      </c>
      <c r="E11">
        <v>7</v>
      </c>
      <c r="F11">
        <v>14</v>
      </c>
      <c r="G11">
        <v>20</v>
      </c>
    </row>
    <row r="12" ht="16.5" customHeight="1" spans="1:7">
      <c r="A12" s="108">
        <v>8</v>
      </c>
      <c r="B12" s="109" t="s">
        <v>21</v>
      </c>
      <c r="C12">
        <v>17</v>
      </c>
      <c r="D12">
        <v>25</v>
      </c>
      <c r="E12">
        <v>7</v>
      </c>
      <c r="F12">
        <v>14</v>
      </c>
      <c r="G12">
        <v>21</v>
      </c>
    </row>
    <row r="13" ht="18.75" customHeight="1" spans="1:7">
      <c r="A13" s="108">
        <v>9</v>
      </c>
      <c r="B13" s="109" t="s">
        <v>22</v>
      </c>
      <c r="C13">
        <v>16</v>
      </c>
      <c r="D13">
        <v>25</v>
      </c>
      <c r="E13">
        <v>7</v>
      </c>
      <c r="F13">
        <v>14</v>
      </c>
      <c r="G13">
        <v>21</v>
      </c>
    </row>
    <row r="14" ht="18.75" customHeight="1" spans="1:7">
      <c r="A14" s="108">
        <v>10</v>
      </c>
      <c r="B14" s="109" t="s">
        <v>23</v>
      </c>
      <c r="C14">
        <v>17</v>
      </c>
      <c r="D14">
        <v>25</v>
      </c>
      <c r="E14">
        <v>7</v>
      </c>
      <c r="F14">
        <v>14</v>
      </c>
      <c r="G14">
        <v>21</v>
      </c>
    </row>
    <row r="15" ht="17.25" customHeight="1" spans="1:7">
      <c r="A15" s="108">
        <v>11</v>
      </c>
      <c r="B15" s="109" t="s">
        <v>24</v>
      </c>
      <c r="C15">
        <v>17</v>
      </c>
      <c r="D15">
        <v>25</v>
      </c>
      <c r="E15">
        <v>7</v>
      </c>
      <c r="F15">
        <v>14</v>
      </c>
      <c r="G15">
        <v>21</v>
      </c>
    </row>
    <row r="16" ht="18.75" customHeight="1" spans="1:7">
      <c r="A16" s="108">
        <v>12</v>
      </c>
      <c r="B16" s="109" t="s">
        <v>25</v>
      </c>
      <c r="C16">
        <v>16</v>
      </c>
      <c r="D16">
        <v>23</v>
      </c>
      <c r="E16">
        <v>5</v>
      </c>
      <c r="F16">
        <v>12</v>
      </c>
      <c r="G16">
        <v>21</v>
      </c>
    </row>
    <row r="17" ht="15.75" spans="1:7">
      <c r="A17" s="108">
        <v>13</v>
      </c>
      <c r="B17" s="109" t="s">
        <v>26</v>
      </c>
      <c r="C17">
        <v>16</v>
      </c>
      <c r="D17">
        <v>24</v>
      </c>
      <c r="E17">
        <v>7</v>
      </c>
      <c r="F17">
        <v>13</v>
      </c>
      <c r="G17">
        <v>21</v>
      </c>
    </row>
    <row r="18" ht="15.75" spans="1:7">
      <c r="A18" s="108">
        <v>14</v>
      </c>
      <c r="B18" s="109" t="s">
        <v>27</v>
      </c>
      <c r="C18">
        <v>17</v>
      </c>
      <c r="D18">
        <v>25</v>
      </c>
      <c r="E18">
        <v>7</v>
      </c>
      <c r="F18">
        <v>14</v>
      </c>
      <c r="G18">
        <v>21</v>
      </c>
    </row>
    <row r="19" ht="15.75" spans="1:7">
      <c r="A19" s="108">
        <v>15</v>
      </c>
      <c r="B19" s="109" t="s">
        <v>28</v>
      </c>
      <c r="C19">
        <v>14</v>
      </c>
      <c r="D19">
        <v>23</v>
      </c>
      <c r="E19">
        <v>7</v>
      </c>
      <c r="F19">
        <v>12</v>
      </c>
      <c r="G19">
        <v>17</v>
      </c>
    </row>
    <row r="20" ht="15.75" spans="1:7">
      <c r="A20" s="108">
        <v>16</v>
      </c>
      <c r="B20" s="109" t="s">
        <v>29</v>
      </c>
      <c r="C20">
        <v>17</v>
      </c>
      <c r="D20">
        <v>25</v>
      </c>
      <c r="E20">
        <v>7</v>
      </c>
      <c r="F20">
        <v>14</v>
      </c>
      <c r="G20">
        <v>21</v>
      </c>
    </row>
    <row r="21" ht="22.5" customHeight="1" spans="1:7">
      <c r="A21" s="108">
        <v>17</v>
      </c>
      <c r="B21" s="110" t="s">
        <v>30</v>
      </c>
      <c r="C21">
        <v>17</v>
      </c>
      <c r="D21">
        <v>25</v>
      </c>
      <c r="E21">
        <v>7</v>
      </c>
      <c r="F21">
        <v>14</v>
      </c>
      <c r="G21">
        <v>21</v>
      </c>
    </row>
    <row r="22" ht="15.75" spans="1:7">
      <c r="A22" s="108">
        <v>18</v>
      </c>
      <c r="B22" s="109" t="s">
        <v>31</v>
      </c>
      <c r="C22">
        <v>17</v>
      </c>
      <c r="D22">
        <v>25</v>
      </c>
      <c r="E22">
        <v>7</v>
      </c>
      <c r="F22">
        <v>14</v>
      </c>
      <c r="G22">
        <v>21</v>
      </c>
    </row>
    <row r="23" ht="15.75" spans="1:7">
      <c r="A23" s="108">
        <v>19</v>
      </c>
      <c r="B23" s="109" t="s">
        <v>32</v>
      </c>
      <c r="C23">
        <v>17</v>
      </c>
      <c r="D23">
        <v>25</v>
      </c>
      <c r="E23">
        <v>7</v>
      </c>
      <c r="F23">
        <v>14</v>
      </c>
      <c r="G23">
        <v>21</v>
      </c>
    </row>
    <row r="24" ht="15.75" spans="1:7">
      <c r="A24" s="108">
        <v>20</v>
      </c>
      <c r="B24" s="109" t="s">
        <v>33</v>
      </c>
      <c r="C24">
        <v>17</v>
      </c>
      <c r="D24">
        <v>25</v>
      </c>
      <c r="E24">
        <v>7</v>
      </c>
      <c r="F24">
        <v>14</v>
      </c>
      <c r="G24">
        <v>21</v>
      </c>
    </row>
    <row r="25" ht="15.75" spans="1:7">
      <c r="A25" s="108">
        <v>21</v>
      </c>
      <c r="B25" s="109" t="s">
        <v>34</v>
      </c>
      <c r="C25">
        <v>17</v>
      </c>
      <c r="D25">
        <v>25</v>
      </c>
      <c r="E25">
        <v>7</v>
      </c>
      <c r="F25">
        <v>14</v>
      </c>
      <c r="G25">
        <v>21</v>
      </c>
    </row>
    <row r="26" ht="15.75" spans="1:7">
      <c r="A26" s="108">
        <v>22</v>
      </c>
      <c r="B26" s="109" t="s">
        <v>35</v>
      </c>
      <c r="C26">
        <v>17</v>
      </c>
      <c r="D26">
        <v>24</v>
      </c>
      <c r="E26">
        <v>6</v>
      </c>
      <c r="F26">
        <v>13</v>
      </c>
      <c r="G26">
        <v>21</v>
      </c>
    </row>
    <row r="27" ht="15.75" spans="1:7">
      <c r="A27" s="108">
        <v>23</v>
      </c>
      <c r="B27" s="109" t="s">
        <v>36</v>
      </c>
      <c r="C27">
        <v>17</v>
      </c>
      <c r="D27">
        <v>25</v>
      </c>
      <c r="E27">
        <v>7</v>
      </c>
      <c r="F27">
        <v>14</v>
      </c>
      <c r="G27">
        <v>21</v>
      </c>
    </row>
    <row r="28" ht="15.75" spans="1:7">
      <c r="A28" s="108">
        <v>24</v>
      </c>
      <c r="B28" s="109" t="s">
        <v>37</v>
      </c>
      <c r="C28">
        <v>16</v>
      </c>
      <c r="D28">
        <v>23</v>
      </c>
      <c r="E28">
        <v>5</v>
      </c>
      <c r="F28">
        <v>12</v>
      </c>
      <c r="G28">
        <v>20</v>
      </c>
    </row>
    <row r="29" ht="45.75" spans="1:7">
      <c r="A29" s="108">
        <v>25</v>
      </c>
      <c r="B29" s="109" t="s">
        <v>38</v>
      </c>
      <c r="C29">
        <v>16</v>
      </c>
      <c r="D29">
        <v>24</v>
      </c>
      <c r="E29">
        <v>7</v>
      </c>
      <c r="F29">
        <v>13</v>
      </c>
      <c r="G29">
        <v>19</v>
      </c>
    </row>
    <row r="30" ht="15.75" spans="1:7">
      <c r="A30" s="108">
        <v>26</v>
      </c>
      <c r="B30" s="109" t="s">
        <v>39</v>
      </c>
      <c r="C30">
        <v>16</v>
      </c>
      <c r="D30">
        <v>24</v>
      </c>
      <c r="E30">
        <v>7</v>
      </c>
      <c r="F30">
        <v>13</v>
      </c>
      <c r="G30">
        <v>19</v>
      </c>
    </row>
    <row r="31" ht="15.75" spans="1:7">
      <c r="A31" s="108">
        <v>27</v>
      </c>
      <c r="B31" s="110" t="s">
        <v>40</v>
      </c>
      <c r="C31">
        <v>17</v>
      </c>
      <c r="D31">
        <v>25</v>
      </c>
      <c r="E31">
        <v>7</v>
      </c>
      <c r="F31">
        <v>14</v>
      </c>
      <c r="G31">
        <v>21</v>
      </c>
    </row>
    <row r="32" ht="15.75" spans="1:7">
      <c r="A32" s="108">
        <v>28</v>
      </c>
      <c r="B32" s="111" t="s">
        <v>41</v>
      </c>
      <c r="C32">
        <v>17</v>
      </c>
      <c r="D32">
        <v>25</v>
      </c>
      <c r="E32">
        <v>7</v>
      </c>
      <c r="F32">
        <v>14</v>
      </c>
      <c r="G32">
        <v>21</v>
      </c>
    </row>
    <row r="33" ht="15.75" spans="1:7">
      <c r="A33" s="108">
        <v>29</v>
      </c>
      <c r="B33" s="109" t="s">
        <v>42</v>
      </c>
      <c r="C33">
        <v>17</v>
      </c>
      <c r="D33">
        <v>25</v>
      </c>
      <c r="E33">
        <v>7</v>
      </c>
      <c r="F33">
        <v>14</v>
      </c>
      <c r="G33">
        <v>21</v>
      </c>
    </row>
    <row r="34" ht="30.75" spans="1:7">
      <c r="A34" s="108">
        <v>30</v>
      </c>
      <c r="B34" s="109" t="s">
        <v>43</v>
      </c>
      <c r="C34">
        <v>17</v>
      </c>
      <c r="D34">
        <v>25</v>
      </c>
      <c r="E34">
        <v>7</v>
      </c>
      <c r="F34">
        <v>14</v>
      </c>
      <c r="G34">
        <v>21</v>
      </c>
    </row>
    <row r="35" ht="30.75" spans="1:7">
      <c r="A35" s="108">
        <v>31</v>
      </c>
      <c r="B35" s="109" t="s">
        <v>44</v>
      </c>
      <c r="C35">
        <v>17</v>
      </c>
      <c r="D35">
        <v>25</v>
      </c>
      <c r="E35">
        <v>7</v>
      </c>
      <c r="F35">
        <v>14</v>
      </c>
      <c r="G35">
        <v>21</v>
      </c>
    </row>
    <row r="36" ht="15.75" spans="1:7">
      <c r="A36" s="108">
        <v>32</v>
      </c>
      <c r="B36" s="109" t="s">
        <v>45</v>
      </c>
      <c r="C36">
        <v>16</v>
      </c>
      <c r="D36">
        <v>24</v>
      </c>
      <c r="E36">
        <v>7</v>
      </c>
      <c r="F36">
        <v>13</v>
      </c>
      <c r="G36">
        <v>19</v>
      </c>
    </row>
    <row r="37" ht="15.75" spans="1:7">
      <c r="A37" s="108">
        <v>33</v>
      </c>
      <c r="B37" s="109" t="s">
        <v>46</v>
      </c>
      <c r="C37">
        <v>15</v>
      </c>
      <c r="D37">
        <v>23</v>
      </c>
      <c r="E37">
        <v>7</v>
      </c>
      <c r="F37">
        <v>12</v>
      </c>
      <c r="G37">
        <v>20</v>
      </c>
    </row>
    <row r="38" ht="30.75" spans="1:7">
      <c r="A38" s="108">
        <v>34</v>
      </c>
      <c r="B38" s="109" t="s">
        <v>47</v>
      </c>
      <c r="C38">
        <v>17</v>
      </c>
      <c r="D38">
        <v>24</v>
      </c>
      <c r="E38">
        <v>7</v>
      </c>
      <c r="F38">
        <v>14</v>
      </c>
      <c r="G38">
        <v>21</v>
      </c>
    </row>
    <row r="39" ht="15.75" spans="1:7">
      <c r="A39" s="108">
        <v>35</v>
      </c>
      <c r="B39" s="109" t="s">
        <v>48</v>
      </c>
      <c r="C39">
        <v>17</v>
      </c>
      <c r="D39">
        <v>25</v>
      </c>
      <c r="E39">
        <v>7</v>
      </c>
      <c r="F39">
        <v>14</v>
      </c>
      <c r="G39">
        <v>21</v>
      </c>
    </row>
    <row r="40" ht="15.75" spans="1:7">
      <c r="A40" s="108">
        <v>36</v>
      </c>
      <c r="B40" s="109" t="s">
        <v>49</v>
      </c>
      <c r="C40">
        <v>17</v>
      </c>
      <c r="D40">
        <v>25</v>
      </c>
      <c r="E40">
        <v>7</v>
      </c>
      <c r="F40">
        <v>14</v>
      </c>
      <c r="G40">
        <v>21</v>
      </c>
    </row>
    <row r="41" ht="15.75" spans="1:7">
      <c r="A41" s="112">
        <v>37</v>
      </c>
      <c r="B41" s="109" t="s">
        <v>50</v>
      </c>
      <c r="C41">
        <v>17</v>
      </c>
      <c r="D41">
        <v>25</v>
      </c>
      <c r="E41">
        <v>7</v>
      </c>
      <c r="F41">
        <v>14</v>
      </c>
      <c r="G41">
        <v>21</v>
      </c>
    </row>
    <row r="42" ht="15.75" spans="1:7">
      <c r="A42" s="108">
        <v>38</v>
      </c>
      <c r="B42" s="109" t="s">
        <v>51</v>
      </c>
      <c r="C42">
        <v>17</v>
      </c>
      <c r="D42">
        <v>25</v>
      </c>
      <c r="E42">
        <v>7</v>
      </c>
      <c r="F42">
        <v>14</v>
      </c>
      <c r="G42">
        <v>21</v>
      </c>
    </row>
    <row r="43" ht="15.75" spans="1:7">
      <c r="A43" s="108">
        <v>39</v>
      </c>
      <c r="B43" s="109" t="s">
        <v>52</v>
      </c>
      <c r="C43">
        <v>17</v>
      </c>
      <c r="D43">
        <v>25</v>
      </c>
      <c r="E43">
        <v>7</v>
      </c>
      <c r="F43">
        <v>14</v>
      </c>
      <c r="G43">
        <v>21</v>
      </c>
    </row>
    <row r="44" ht="15.75" spans="1:7">
      <c r="A44" s="108">
        <v>40</v>
      </c>
      <c r="B44" s="109" t="s">
        <v>53</v>
      </c>
      <c r="C44">
        <v>13</v>
      </c>
      <c r="D44">
        <v>17</v>
      </c>
      <c r="E44">
        <v>3</v>
      </c>
      <c r="F44">
        <v>11</v>
      </c>
      <c r="G44">
        <v>15</v>
      </c>
    </row>
    <row r="45" ht="15.75" spans="1:7">
      <c r="A45" s="108">
        <v>41</v>
      </c>
      <c r="B45" s="109" t="s">
        <v>54</v>
      </c>
      <c r="C45">
        <v>16</v>
      </c>
      <c r="D45">
        <v>23</v>
      </c>
      <c r="E45">
        <v>7</v>
      </c>
      <c r="F45">
        <v>13</v>
      </c>
      <c r="G45">
        <v>18</v>
      </c>
    </row>
    <row r="46" ht="15.75" spans="1:7">
      <c r="A46" s="108">
        <v>42</v>
      </c>
      <c r="B46" s="109" t="s">
        <v>55</v>
      </c>
      <c r="C46">
        <v>15</v>
      </c>
      <c r="D46">
        <v>23</v>
      </c>
      <c r="E46">
        <v>7</v>
      </c>
      <c r="F46">
        <v>12</v>
      </c>
      <c r="G46">
        <v>20</v>
      </c>
    </row>
    <row r="47" ht="30.75" spans="1:7">
      <c r="A47" s="108">
        <v>43</v>
      </c>
      <c r="B47" s="109" t="s">
        <v>56</v>
      </c>
      <c r="C47">
        <v>12</v>
      </c>
      <c r="D47">
        <v>16</v>
      </c>
      <c r="E47">
        <v>4</v>
      </c>
      <c r="F47">
        <v>10</v>
      </c>
      <c r="G47">
        <v>12</v>
      </c>
    </row>
    <row r="48" ht="15.75" spans="1:7">
      <c r="A48" s="108">
        <v>44</v>
      </c>
      <c r="B48" s="109" t="s">
        <v>57</v>
      </c>
      <c r="C48">
        <v>17</v>
      </c>
      <c r="D48">
        <v>25</v>
      </c>
      <c r="E48">
        <v>7</v>
      </c>
      <c r="F48">
        <v>14</v>
      </c>
      <c r="G48">
        <v>21</v>
      </c>
    </row>
    <row r="49" ht="15.75" spans="2:2">
      <c r="B49" s="115"/>
    </row>
    <row r="50" ht="15.75" spans="1:2">
      <c r="A50" s="116"/>
      <c r="B50" s="115"/>
    </row>
    <row r="51" ht="15.75" spans="1:1">
      <c r="A51" s="117"/>
    </row>
  </sheetData>
  <mergeCells count="3">
    <mergeCell ref="A1:G1"/>
    <mergeCell ref="A2:A4"/>
    <mergeCell ref="B2:B4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selection activeCell="H6" sqref="H6:H49"/>
    </sheetView>
  </sheetViews>
  <sheetFormatPr defaultColWidth="9" defaultRowHeight="15"/>
  <cols>
    <col min="1" max="1" width="4" style="29" customWidth="1"/>
    <col min="2" max="2" width="31.7142857142857" style="29" customWidth="1"/>
    <col min="3" max="3" width="15.1428571428571" style="28" customWidth="1"/>
    <col min="4" max="4" width="14.2857142857143" style="28" customWidth="1"/>
    <col min="5" max="5" width="15.5714285714286" style="28" customWidth="1"/>
    <col min="6" max="7" width="14.7142857142857" style="28" customWidth="1"/>
    <col min="8" max="8" width="15.8571428571429" style="28" customWidth="1"/>
    <col min="9" max="16383" width="9" style="29"/>
  </cols>
  <sheetData>
    <row r="1" s="29" customFormat="1" ht="23.25" spans="1:8">
      <c r="A1" s="30" t="s">
        <v>80</v>
      </c>
      <c r="B1" s="30"/>
      <c r="C1" s="30"/>
      <c r="D1" s="30"/>
      <c r="E1" s="30"/>
      <c r="F1" s="30"/>
      <c r="G1" s="30"/>
      <c r="H1" s="30"/>
    </row>
    <row r="2" s="29" customFormat="1" ht="22.5" spans="1:8">
      <c r="A2" s="31" t="s">
        <v>157</v>
      </c>
      <c r="B2" s="31"/>
      <c r="C2" s="31"/>
      <c r="D2" s="31"/>
      <c r="E2" s="31"/>
      <c r="F2" s="31"/>
      <c r="G2" s="31"/>
      <c r="H2" s="31"/>
    </row>
    <row r="3" s="29" customFormat="1" ht="27" customHeight="1" spans="1:8">
      <c r="A3" s="32" t="s">
        <v>1</v>
      </c>
      <c r="B3" s="33" t="s">
        <v>2</v>
      </c>
      <c r="C3" s="34" t="s">
        <v>3</v>
      </c>
      <c r="D3" s="35" t="s">
        <v>4</v>
      </c>
      <c r="E3" s="35" t="s">
        <v>87</v>
      </c>
      <c r="F3" s="36" t="s">
        <v>6</v>
      </c>
      <c r="G3" s="37"/>
      <c r="H3" s="35" t="s">
        <v>96</v>
      </c>
    </row>
    <row r="4" s="29" customFormat="1" ht="50.25" customHeight="1" spans="1:8">
      <c r="A4" s="38"/>
      <c r="B4" s="39"/>
      <c r="C4" s="35" t="s">
        <v>158</v>
      </c>
      <c r="D4" s="35" t="s">
        <v>132</v>
      </c>
      <c r="E4" s="35" t="s">
        <v>159</v>
      </c>
      <c r="F4" s="35" t="s">
        <v>160</v>
      </c>
      <c r="G4" s="35" t="s">
        <v>149</v>
      </c>
      <c r="H4" s="35" t="s">
        <v>161</v>
      </c>
    </row>
    <row r="5" s="29" customFormat="1" ht="30.75" customHeight="1" spans="1:9">
      <c r="A5" s="38"/>
      <c r="B5" s="39"/>
      <c r="C5" s="35" t="s">
        <v>13</v>
      </c>
      <c r="D5" s="35" t="s">
        <v>13</v>
      </c>
      <c r="E5" s="35" t="s">
        <v>13</v>
      </c>
      <c r="F5" s="35" t="s">
        <v>13</v>
      </c>
      <c r="G5" s="35" t="s">
        <v>13</v>
      </c>
      <c r="H5" s="35" t="s">
        <v>13</v>
      </c>
      <c r="I5" s="46"/>
    </row>
    <row r="6" s="29" customFormat="1" ht="18.75" customHeight="1" spans="1:10">
      <c r="A6" s="40">
        <v>1</v>
      </c>
      <c r="B6" s="41" t="s">
        <v>14</v>
      </c>
      <c r="C6" s="28">
        <v>2</v>
      </c>
      <c r="D6" s="28">
        <v>13</v>
      </c>
      <c r="E6" s="28">
        <v>8</v>
      </c>
      <c r="F6" s="28">
        <v>10</v>
      </c>
      <c r="G6" s="28">
        <v>4</v>
      </c>
      <c r="H6" s="28">
        <v>10</v>
      </c>
      <c r="J6" s="47"/>
    </row>
    <row r="7" s="29" customFormat="1" ht="18.75" customHeight="1" spans="1:10">
      <c r="A7" s="40">
        <v>2</v>
      </c>
      <c r="B7" s="41" t="s">
        <v>15</v>
      </c>
      <c r="C7" s="28">
        <v>2</v>
      </c>
      <c r="D7" s="28">
        <v>12</v>
      </c>
      <c r="E7" s="28">
        <v>6</v>
      </c>
      <c r="F7" s="28">
        <v>10</v>
      </c>
      <c r="G7" s="28">
        <v>2</v>
      </c>
      <c r="H7" s="28">
        <v>10</v>
      </c>
      <c r="J7" s="47"/>
    </row>
    <row r="8" s="29" customFormat="1" ht="18.75" customHeight="1" spans="1:10">
      <c r="A8" s="40">
        <v>3</v>
      </c>
      <c r="B8" s="41" t="s">
        <v>16</v>
      </c>
      <c r="C8" s="28">
        <v>2</v>
      </c>
      <c r="D8" s="28">
        <v>13</v>
      </c>
      <c r="E8" s="28">
        <v>8</v>
      </c>
      <c r="F8" s="28">
        <v>10</v>
      </c>
      <c r="G8" s="28">
        <v>4</v>
      </c>
      <c r="H8" s="28">
        <v>10</v>
      </c>
      <c r="J8" s="47"/>
    </row>
    <row r="9" s="29" customFormat="1" ht="18.75" customHeight="1" spans="1:10">
      <c r="A9" s="40">
        <v>4</v>
      </c>
      <c r="B9" s="41" t="s">
        <v>17</v>
      </c>
      <c r="C9" s="28">
        <v>2</v>
      </c>
      <c r="D9" s="28">
        <v>11</v>
      </c>
      <c r="E9" s="28">
        <v>5</v>
      </c>
      <c r="F9" s="28">
        <v>9</v>
      </c>
      <c r="G9" s="28">
        <v>4</v>
      </c>
      <c r="H9" s="28">
        <v>10</v>
      </c>
      <c r="J9" s="48"/>
    </row>
    <row r="10" s="29" customFormat="1" ht="15.75" customHeight="1" spans="1:10">
      <c r="A10" s="40">
        <v>5</v>
      </c>
      <c r="B10" s="41" t="s">
        <v>18</v>
      </c>
      <c r="C10" s="28">
        <v>2</v>
      </c>
      <c r="D10" s="28">
        <v>11</v>
      </c>
      <c r="E10" s="28">
        <v>5</v>
      </c>
      <c r="F10" s="28">
        <v>9</v>
      </c>
      <c r="G10" s="28">
        <v>4</v>
      </c>
      <c r="H10" s="28">
        <v>10</v>
      </c>
      <c r="J10" s="48"/>
    </row>
    <row r="11" s="29" customFormat="1" ht="18" customHeight="1" spans="1:10">
      <c r="A11" s="40">
        <v>6</v>
      </c>
      <c r="B11" s="41" t="s">
        <v>19</v>
      </c>
      <c r="C11" s="28">
        <v>2</v>
      </c>
      <c r="D11" s="28">
        <v>12</v>
      </c>
      <c r="E11" s="28">
        <v>8</v>
      </c>
      <c r="F11" s="28">
        <v>9</v>
      </c>
      <c r="G11" s="28">
        <v>4</v>
      </c>
      <c r="H11" s="28">
        <v>10</v>
      </c>
      <c r="J11" s="48"/>
    </row>
    <row r="12" s="29" customFormat="1" ht="15.75" customHeight="1" spans="1:10">
      <c r="A12" s="40">
        <v>7</v>
      </c>
      <c r="B12" s="41" t="s">
        <v>20</v>
      </c>
      <c r="C12" s="28">
        <v>2</v>
      </c>
      <c r="D12" s="28">
        <v>10</v>
      </c>
      <c r="E12" s="28">
        <v>5</v>
      </c>
      <c r="F12" s="28">
        <v>8</v>
      </c>
      <c r="G12" s="28">
        <v>4</v>
      </c>
      <c r="H12" s="28">
        <v>10</v>
      </c>
      <c r="J12" s="48"/>
    </row>
    <row r="13" s="29" customFormat="1" ht="16.5" customHeight="1" spans="1:10">
      <c r="A13" s="40">
        <v>8</v>
      </c>
      <c r="B13" s="41" t="s">
        <v>21</v>
      </c>
      <c r="C13" s="28">
        <v>2</v>
      </c>
      <c r="D13" s="28">
        <v>11</v>
      </c>
      <c r="E13" s="28">
        <v>8</v>
      </c>
      <c r="F13" s="28">
        <v>9</v>
      </c>
      <c r="G13" s="28">
        <v>4</v>
      </c>
      <c r="H13" s="28">
        <v>10</v>
      </c>
      <c r="J13" s="48"/>
    </row>
    <row r="14" s="29" customFormat="1" ht="18.75" customHeight="1" spans="1:10">
      <c r="A14" s="40">
        <v>9</v>
      </c>
      <c r="B14" s="41" t="s">
        <v>22</v>
      </c>
      <c r="C14" s="28">
        <v>0</v>
      </c>
      <c r="D14" s="28">
        <v>7</v>
      </c>
      <c r="E14" s="28">
        <v>8</v>
      </c>
      <c r="F14" s="28">
        <v>4</v>
      </c>
      <c r="G14" s="28">
        <v>4</v>
      </c>
      <c r="H14" s="28">
        <v>7</v>
      </c>
      <c r="J14" s="48"/>
    </row>
    <row r="15" s="29" customFormat="1" ht="18.75" customHeight="1" spans="1:10">
      <c r="A15" s="40">
        <v>10</v>
      </c>
      <c r="B15" s="41" t="s">
        <v>23</v>
      </c>
      <c r="C15" s="28">
        <v>2</v>
      </c>
      <c r="D15" s="28">
        <v>13</v>
      </c>
      <c r="E15" s="28">
        <v>8</v>
      </c>
      <c r="F15" s="28">
        <v>10</v>
      </c>
      <c r="G15" s="28">
        <v>4</v>
      </c>
      <c r="H15" s="28">
        <v>10</v>
      </c>
      <c r="J15" s="48"/>
    </row>
    <row r="16" s="29" customFormat="1" ht="17.25" customHeight="1" spans="1:10">
      <c r="A16" s="40">
        <v>11</v>
      </c>
      <c r="B16" s="41" t="s">
        <v>24</v>
      </c>
      <c r="C16" s="28">
        <v>2</v>
      </c>
      <c r="D16" s="28">
        <v>9</v>
      </c>
      <c r="E16" s="28">
        <v>7</v>
      </c>
      <c r="F16" s="28">
        <v>7</v>
      </c>
      <c r="G16" s="28">
        <v>4</v>
      </c>
      <c r="H16" s="28">
        <v>8</v>
      </c>
      <c r="J16" s="48"/>
    </row>
    <row r="17" s="29" customFormat="1" spans="1:10">
      <c r="A17" s="40">
        <v>12</v>
      </c>
      <c r="B17" s="41" t="s">
        <v>25</v>
      </c>
      <c r="C17" s="28">
        <v>2</v>
      </c>
      <c r="D17" s="28">
        <v>13</v>
      </c>
      <c r="E17" s="28">
        <v>8</v>
      </c>
      <c r="F17" s="28">
        <v>10</v>
      </c>
      <c r="G17" s="28">
        <v>4</v>
      </c>
      <c r="H17" s="28">
        <v>10</v>
      </c>
      <c r="J17" s="48"/>
    </row>
    <row r="18" s="29" customFormat="1" spans="1:10">
      <c r="A18" s="40">
        <v>13</v>
      </c>
      <c r="B18" s="41" t="s">
        <v>26</v>
      </c>
      <c r="C18" s="28">
        <v>2</v>
      </c>
      <c r="D18" s="28">
        <v>12</v>
      </c>
      <c r="E18" s="28">
        <v>6</v>
      </c>
      <c r="F18" s="28">
        <v>8</v>
      </c>
      <c r="G18" s="28">
        <v>4</v>
      </c>
      <c r="H18" s="28">
        <v>10</v>
      </c>
      <c r="J18" s="48"/>
    </row>
    <row r="19" s="29" customFormat="1" spans="1:10">
      <c r="A19" s="40">
        <v>14</v>
      </c>
      <c r="B19" s="41" t="s">
        <v>27</v>
      </c>
      <c r="C19" s="28">
        <v>2</v>
      </c>
      <c r="D19" s="28">
        <v>12</v>
      </c>
      <c r="E19" s="28">
        <v>8</v>
      </c>
      <c r="F19" s="28">
        <v>9</v>
      </c>
      <c r="G19" s="28">
        <v>4</v>
      </c>
      <c r="H19" s="28">
        <v>10</v>
      </c>
      <c r="J19" s="48"/>
    </row>
    <row r="20" s="29" customFormat="1" spans="1:10">
      <c r="A20" s="40">
        <v>15</v>
      </c>
      <c r="B20" s="41" t="s">
        <v>28</v>
      </c>
      <c r="C20" s="28">
        <v>2</v>
      </c>
      <c r="D20" s="28">
        <v>9</v>
      </c>
      <c r="E20" s="28">
        <v>4</v>
      </c>
      <c r="F20" s="28">
        <v>8</v>
      </c>
      <c r="G20" s="28">
        <v>4</v>
      </c>
      <c r="H20" s="28">
        <v>9</v>
      </c>
      <c r="J20" s="48"/>
    </row>
    <row r="21" s="29" customFormat="1" spans="1:10">
      <c r="A21" s="40">
        <v>16</v>
      </c>
      <c r="B21" s="41" t="s">
        <v>29</v>
      </c>
      <c r="C21" s="28">
        <v>2</v>
      </c>
      <c r="D21" s="28">
        <v>13</v>
      </c>
      <c r="E21" s="28">
        <v>8</v>
      </c>
      <c r="F21" s="28">
        <v>10</v>
      </c>
      <c r="G21" s="28">
        <v>4</v>
      </c>
      <c r="H21" s="28">
        <v>10</v>
      </c>
      <c r="J21" s="48"/>
    </row>
    <row r="22" s="29" customFormat="1" spans="1:10">
      <c r="A22" s="40">
        <v>17</v>
      </c>
      <c r="B22" s="42" t="s">
        <v>40</v>
      </c>
      <c r="C22" s="28">
        <v>2</v>
      </c>
      <c r="D22" s="28">
        <v>12</v>
      </c>
      <c r="E22" s="28">
        <v>8</v>
      </c>
      <c r="F22" s="28">
        <v>10</v>
      </c>
      <c r="G22" s="28">
        <v>4</v>
      </c>
      <c r="H22" s="28">
        <v>10</v>
      </c>
      <c r="J22" s="48"/>
    </row>
    <row r="23" s="29" customFormat="1" spans="1:10">
      <c r="A23" s="40">
        <v>18</v>
      </c>
      <c r="B23" s="42" t="s">
        <v>30</v>
      </c>
      <c r="C23" s="28">
        <v>2</v>
      </c>
      <c r="D23" s="28">
        <v>11</v>
      </c>
      <c r="E23" s="28">
        <v>7</v>
      </c>
      <c r="F23" s="28">
        <v>9</v>
      </c>
      <c r="G23" s="28">
        <v>4</v>
      </c>
      <c r="H23" s="28">
        <v>9</v>
      </c>
      <c r="J23" s="48"/>
    </row>
    <row r="24" s="29" customFormat="1" spans="1:10">
      <c r="A24" s="40">
        <v>19</v>
      </c>
      <c r="B24" s="41" t="s">
        <v>31</v>
      </c>
      <c r="C24" s="28">
        <v>2</v>
      </c>
      <c r="D24" s="28">
        <v>12</v>
      </c>
      <c r="E24" s="28">
        <v>7</v>
      </c>
      <c r="F24" s="28">
        <v>10</v>
      </c>
      <c r="G24" s="28">
        <v>4</v>
      </c>
      <c r="H24" s="28">
        <v>10</v>
      </c>
      <c r="J24" s="48"/>
    </row>
    <row r="25" s="29" customFormat="1" spans="1:10">
      <c r="A25" s="40">
        <v>20</v>
      </c>
      <c r="B25" s="41" t="s">
        <v>32</v>
      </c>
      <c r="C25" s="28">
        <v>2</v>
      </c>
      <c r="D25" s="28">
        <v>12</v>
      </c>
      <c r="E25" s="28">
        <v>6</v>
      </c>
      <c r="F25" s="28">
        <v>10</v>
      </c>
      <c r="G25" s="28">
        <v>4</v>
      </c>
      <c r="H25" s="28">
        <v>10</v>
      </c>
      <c r="J25" s="48"/>
    </row>
    <row r="26" s="29" customFormat="1" spans="1:10">
      <c r="A26" s="40">
        <v>21</v>
      </c>
      <c r="B26" s="41" t="s">
        <v>33</v>
      </c>
      <c r="C26" s="28">
        <v>2</v>
      </c>
      <c r="D26" s="28">
        <v>11</v>
      </c>
      <c r="E26" s="28">
        <v>8</v>
      </c>
      <c r="F26" s="28">
        <v>8</v>
      </c>
      <c r="G26" s="28">
        <v>4</v>
      </c>
      <c r="H26" s="28">
        <v>10</v>
      </c>
      <c r="J26" s="48"/>
    </row>
    <row r="27" s="29" customFormat="1" spans="1:10">
      <c r="A27" s="40">
        <v>22</v>
      </c>
      <c r="B27" s="41" t="s">
        <v>34</v>
      </c>
      <c r="C27" s="28">
        <v>2</v>
      </c>
      <c r="D27" s="28">
        <v>13</v>
      </c>
      <c r="E27" s="28">
        <v>8</v>
      </c>
      <c r="F27" s="28">
        <v>10</v>
      </c>
      <c r="G27" s="28">
        <v>4</v>
      </c>
      <c r="H27" s="28">
        <v>10</v>
      </c>
      <c r="J27" s="48"/>
    </row>
    <row r="28" s="29" customFormat="1" spans="1:10">
      <c r="A28" s="40">
        <v>23</v>
      </c>
      <c r="B28" s="41" t="s">
        <v>35</v>
      </c>
      <c r="C28" s="28">
        <v>2</v>
      </c>
      <c r="D28" s="28">
        <v>13</v>
      </c>
      <c r="E28" s="28">
        <v>8</v>
      </c>
      <c r="F28" s="28">
        <v>10</v>
      </c>
      <c r="G28" s="28">
        <v>4</v>
      </c>
      <c r="H28" s="28">
        <v>10</v>
      </c>
      <c r="J28" s="48"/>
    </row>
    <row r="29" s="29" customFormat="1" spans="1:10">
      <c r="A29" s="40">
        <v>24</v>
      </c>
      <c r="B29" s="41" t="s">
        <v>36</v>
      </c>
      <c r="C29" s="28">
        <v>1</v>
      </c>
      <c r="D29" s="28">
        <v>12</v>
      </c>
      <c r="E29" s="28">
        <v>8</v>
      </c>
      <c r="F29" s="28">
        <v>10</v>
      </c>
      <c r="G29" s="28">
        <v>4</v>
      </c>
      <c r="H29" s="28">
        <v>10</v>
      </c>
      <c r="J29" s="48"/>
    </row>
    <row r="30" s="29" customFormat="1" spans="1:10">
      <c r="A30" s="40">
        <v>25</v>
      </c>
      <c r="B30" s="41" t="s">
        <v>37</v>
      </c>
      <c r="C30" s="28">
        <v>0</v>
      </c>
      <c r="D30" s="28">
        <v>8</v>
      </c>
      <c r="E30" s="28">
        <v>4</v>
      </c>
      <c r="F30" s="28">
        <v>5</v>
      </c>
      <c r="G30" s="28">
        <v>4</v>
      </c>
      <c r="H30" s="28">
        <v>8</v>
      </c>
      <c r="J30" s="48"/>
    </row>
    <row r="31" s="29" customFormat="1" ht="45" spans="1:10">
      <c r="A31" s="40">
        <v>26</v>
      </c>
      <c r="B31" s="41" t="s">
        <v>38</v>
      </c>
      <c r="C31" s="28">
        <v>2</v>
      </c>
      <c r="D31" s="28">
        <v>11</v>
      </c>
      <c r="E31" s="28">
        <v>5</v>
      </c>
      <c r="F31" s="28">
        <v>9</v>
      </c>
      <c r="G31" s="28">
        <v>4</v>
      </c>
      <c r="H31" s="28">
        <v>10</v>
      </c>
      <c r="J31" s="48"/>
    </row>
    <row r="32" s="29" customFormat="1" spans="1:10">
      <c r="A32" s="40">
        <v>27</v>
      </c>
      <c r="B32" s="41" t="s">
        <v>39</v>
      </c>
      <c r="C32" s="28">
        <v>2</v>
      </c>
      <c r="D32" s="28">
        <v>12</v>
      </c>
      <c r="E32" s="28">
        <v>6</v>
      </c>
      <c r="F32" s="28">
        <v>7</v>
      </c>
      <c r="G32" s="28">
        <v>4</v>
      </c>
      <c r="H32" s="28">
        <v>8</v>
      </c>
      <c r="J32" s="48"/>
    </row>
    <row r="33" s="29" customFormat="1" spans="1:10">
      <c r="A33" s="40">
        <v>28</v>
      </c>
      <c r="B33" s="43" t="s">
        <v>41</v>
      </c>
      <c r="C33" s="28">
        <v>2</v>
      </c>
      <c r="D33" s="28">
        <v>13</v>
      </c>
      <c r="E33" s="28">
        <v>8</v>
      </c>
      <c r="F33" s="28">
        <v>10</v>
      </c>
      <c r="G33" s="28">
        <v>4</v>
      </c>
      <c r="H33" s="28">
        <v>10</v>
      </c>
      <c r="J33" s="48"/>
    </row>
    <row r="34" s="29" customFormat="1" spans="1:10">
      <c r="A34" s="40">
        <v>29</v>
      </c>
      <c r="B34" s="41" t="s">
        <v>42</v>
      </c>
      <c r="C34" s="28">
        <v>2</v>
      </c>
      <c r="D34" s="28">
        <v>10</v>
      </c>
      <c r="E34" s="28">
        <v>8</v>
      </c>
      <c r="F34" s="28">
        <v>9</v>
      </c>
      <c r="G34" s="28">
        <v>4</v>
      </c>
      <c r="H34" s="28">
        <v>10</v>
      </c>
      <c r="J34" s="48"/>
    </row>
    <row r="35" s="29" customFormat="1" ht="30" spans="1:10">
      <c r="A35" s="40">
        <v>30</v>
      </c>
      <c r="B35" s="41" t="s">
        <v>43</v>
      </c>
      <c r="C35" s="28">
        <v>2</v>
      </c>
      <c r="D35" s="28">
        <v>13</v>
      </c>
      <c r="E35" s="28">
        <v>8</v>
      </c>
      <c r="F35" s="28">
        <v>10</v>
      </c>
      <c r="G35" s="28">
        <v>4</v>
      </c>
      <c r="H35" s="28">
        <v>10</v>
      </c>
      <c r="J35" s="48"/>
    </row>
    <row r="36" s="29" customFormat="1" ht="30" spans="1:10">
      <c r="A36" s="40">
        <v>31</v>
      </c>
      <c r="B36" s="41" t="s">
        <v>44</v>
      </c>
      <c r="C36" s="28">
        <v>2</v>
      </c>
      <c r="D36" s="28">
        <v>12</v>
      </c>
      <c r="E36" s="28">
        <v>8</v>
      </c>
      <c r="F36" s="28">
        <v>9</v>
      </c>
      <c r="G36" s="28">
        <v>4</v>
      </c>
      <c r="H36" s="28">
        <v>10</v>
      </c>
      <c r="J36" s="48"/>
    </row>
    <row r="37" s="29" customFormat="1" spans="1:10">
      <c r="A37" s="40">
        <v>32</v>
      </c>
      <c r="B37" s="41" t="s">
        <v>45</v>
      </c>
      <c r="C37" s="28">
        <v>2</v>
      </c>
      <c r="D37" s="28">
        <v>11</v>
      </c>
      <c r="E37" s="28">
        <v>8</v>
      </c>
      <c r="F37" s="28">
        <v>10</v>
      </c>
      <c r="G37" s="28">
        <v>2</v>
      </c>
      <c r="H37" s="28">
        <v>10</v>
      </c>
      <c r="J37" s="48"/>
    </row>
    <row r="38" s="29" customFormat="1" spans="1:10">
      <c r="A38" s="40">
        <v>33</v>
      </c>
      <c r="B38" s="41" t="s">
        <v>46</v>
      </c>
      <c r="C38" s="28">
        <v>0</v>
      </c>
      <c r="D38" s="28">
        <v>10</v>
      </c>
      <c r="E38" s="28">
        <v>5</v>
      </c>
      <c r="F38" s="28">
        <v>7</v>
      </c>
      <c r="G38" s="28">
        <v>4</v>
      </c>
      <c r="H38" s="28">
        <v>10</v>
      </c>
      <c r="J38" s="48"/>
    </row>
    <row r="39" s="29" customFormat="1" ht="30" spans="1:10">
      <c r="A39" s="40">
        <v>34</v>
      </c>
      <c r="B39" s="41" t="s">
        <v>47</v>
      </c>
      <c r="C39" s="28">
        <v>2</v>
      </c>
      <c r="D39" s="28">
        <v>11</v>
      </c>
      <c r="E39" s="28">
        <v>8</v>
      </c>
      <c r="F39" s="28">
        <v>9</v>
      </c>
      <c r="G39" s="28">
        <v>4</v>
      </c>
      <c r="H39" s="28">
        <v>10</v>
      </c>
      <c r="J39" s="48"/>
    </row>
    <row r="40" s="29" customFormat="1" spans="1:10">
      <c r="A40" s="40">
        <v>35</v>
      </c>
      <c r="B40" s="41" t="s">
        <v>48</v>
      </c>
      <c r="C40" s="28">
        <v>2</v>
      </c>
      <c r="D40" s="28">
        <v>12</v>
      </c>
      <c r="E40" s="28">
        <v>7</v>
      </c>
      <c r="F40" s="28">
        <v>10</v>
      </c>
      <c r="G40" s="28">
        <v>4</v>
      </c>
      <c r="H40" s="28">
        <v>10</v>
      </c>
      <c r="J40" s="48"/>
    </row>
    <row r="41" s="29" customFormat="1" spans="1:10">
      <c r="A41" s="40">
        <v>36</v>
      </c>
      <c r="B41" s="41" t="s">
        <v>49</v>
      </c>
      <c r="C41" s="28">
        <v>2</v>
      </c>
      <c r="D41" s="28">
        <v>11</v>
      </c>
      <c r="E41" s="28">
        <v>5</v>
      </c>
      <c r="F41" s="28">
        <v>8</v>
      </c>
      <c r="G41" s="28">
        <v>4</v>
      </c>
      <c r="H41" s="28">
        <v>10</v>
      </c>
      <c r="J41" s="48"/>
    </row>
    <row r="42" s="29" customFormat="1" spans="1:10">
      <c r="A42" s="40">
        <v>37</v>
      </c>
      <c r="B42" s="41" t="s">
        <v>50</v>
      </c>
      <c r="C42" s="28">
        <v>2</v>
      </c>
      <c r="D42" s="28">
        <v>13</v>
      </c>
      <c r="E42" s="28">
        <v>8</v>
      </c>
      <c r="F42" s="28">
        <v>10</v>
      </c>
      <c r="G42" s="28">
        <v>4</v>
      </c>
      <c r="H42" s="28">
        <v>10</v>
      </c>
      <c r="J42" s="48"/>
    </row>
    <row r="43" s="29" customFormat="1" spans="1:10">
      <c r="A43" s="40">
        <v>38</v>
      </c>
      <c r="B43" s="41" t="s">
        <v>51</v>
      </c>
      <c r="C43" s="28">
        <v>2</v>
      </c>
      <c r="D43" s="28">
        <v>13</v>
      </c>
      <c r="E43" s="28">
        <v>8</v>
      </c>
      <c r="F43" s="28">
        <v>10</v>
      </c>
      <c r="G43" s="28">
        <v>4</v>
      </c>
      <c r="H43" s="28">
        <v>10</v>
      </c>
      <c r="J43" s="48"/>
    </row>
    <row r="44" s="29" customFormat="1" spans="1:10">
      <c r="A44" s="40">
        <v>39</v>
      </c>
      <c r="B44" s="41" t="s">
        <v>52</v>
      </c>
      <c r="C44" s="28">
        <v>2</v>
      </c>
      <c r="D44" s="28">
        <v>13</v>
      </c>
      <c r="E44" s="28">
        <v>8</v>
      </c>
      <c r="F44" s="28">
        <v>10</v>
      </c>
      <c r="G44" s="28">
        <v>4</v>
      </c>
      <c r="H44" s="28">
        <v>10</v>
      </c>
      <c r="J44" s="48"/>
    </row>
    <row r="45" s="29" customFormat="1" spans="1:10">
      <c r="A45" s="40">
        <v>40</v>
      </c>
      <c r="B45" s="41" t="s">
        <v>53</v>
      </c>
      <c r="C45" s="28">
        <v>2</v>
      </c>
      <c r="D45" s="28">
        <v>12</v>
      </c>
      <c r="E45" s="28">
        <v>6</v>
      </c>
      <c r="F45" s="28">
        <v>7</v>
      </c>
      <c r="G45" s="28">
        <v>4</v>
      </c>
      <c r="H45" s="28">
        <v>7</v>
      </c>
      <c r="J45" s="48"/>
    </row>
    <row r="46" s="29" customFormat="1" spans="1:10">
      <c r="A46" s="40">
        <v>41</v>
      </c>
      <c r="B46" s="41" t="s">
        <v>54</v>
      </c>
      <c r="C46" s="28">
        <v>0</v>
      </c>
      <c r="D46" s="28">
        <v>10</v>
      </c>
      <c r="E46" s="28">
        <v>6</v>
      </c>
      <c r="F46" s="28">
        <v>8</v>
      </c>
      <c r="G46" s="28">
        <v>4</v>
      </c>
      <c r="H46" s="28">
        <v>8</v>
      </c>
      <c r="J46" s="48"/>
    </row>
    <row r="47" s="29" customFormat="1" spans="1:10">
      <c r="A47" s="40">
        <v>42</v>
      </c>
      <c r="B47" s="41" t="s">
        <v>55</v>
      </c>
      <c r="C47" s="28">
        <v>2</v>
      </c>
      <c r="D47" s="28">
        <v>13</v>
      </c>
      <c r="E47" s="28">
        <v>8</v>
      </c>
      <c r="F47" s="28">
        <v>10</v>
      </c>
      <c r="G47" s="28">
        <v>4</v>
      </c>
      <c r="H47" s="28">
        <v>10</v>
      </c>
      <c r="J47" s="48"/>
    </row>
    <row r="48" s="29" customFormat="1" ht="30" spans="1:10">
      <c r="A48" s="40">
        <v>43</v>
      </c>
      <c r="B48" s="41" t="s">
        <v>56</v>
      </c>
      <c r="C48" s="28">
        <v>0</v>
      </c>
      <c r="D48" s="28">
        <v>10</v>
      </c>
      <c r="E48" s="28">
        <v>7</v>
      </c>
      <c r="F48" s="28">
        <v>8</v>
      </c>
      <c r="G48" s="28">
        <v>4</v>
      </c>
      <c r="H48" s="28">
        <v>9</v>
      </c>
      <c r="J48" s="48"/>
    </row>
    <row r="49" s="29" customFormat="1" spans="1:10">
      <c r="A49" s="40">
        <v>44</v>
      </c>
      <c r="B49" s="41" t="s">
        <v>57</v>
      </c>
      <c r="C49" s="28">
        <v>2</v>
      </c>
      <c r="D49" s="28">
        <v>13</v>
      </c>
      <c r="E49" s="28">
        <v>8</v>
      </c>
      <c r="F49" s="28">
        <v>9</v>
      </c>
      <c r="G49" s="28">
        <v>4</v>
      </c>
      <c r="H49" s="28">
        <v>10</v>
      </c>
      <c r="J49" s="48"/>
    </row>
    <row r="50" s="29" customFormat="1" ht="15.75" spans="1:8">
      <c r="A50" s="44"/>
      <c r="B50" s="45"/>
      <c r="C50" s="28"/>
      <c r="D50" s="28"/>
      <c r="E50" s="28"/>
      <c r="F50" s="28"/>
      <c r="G50" s="28"/>
      <c r="H50" s="28"/>
    </row>
    <row r="51" s="29" customFormat="1" ht="15.75" spans="1:8">
      <c r="A51" s="44"/>
      <c r="B51" s="45"/>
      <c r="C51" s="28"/>
      <c r="D51" s="28"/>
      <c r="E51" s="28"/>
      <c r="F51" s="28"/>
      <c r="G51" s="28"/>
      <c r="H51" s="28"/>
    </row>
    <row r="52" s="29" customFormat="1" spans="1:8">
      <c r="A52" s="44"/>
      <c r="B52" s="44"/>
      <c r="C52" s="28"/>
      <c r="D52" s="28"/>
      <c r="E52" s="28"/>
      <c r="F52" s="28"/>
      <c r="G52" s="28"/>
      <c r="H52" s="28"/>
    </row>
  </sheetData>
  <mergeCells count="5">
    <mergeCell ref="A1:H1"/>
    <mergeCell ref="A2:H2"/>
    <mergeCell ref="F3:G3"/>
    <mergeCell ref="A3:A5"/>
    <mergeCell ref="B3:B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C44"/>
  <sheetViews>
    <sheetView topLeftCell="FN1" workbookViewId="0">
      <selection activeCell="GE1" sqref="GE1:GF44"/>
    </sheetView>
  </sheetViews>
  <sheetFormatPr defaultColWidth="9" defaultRowHeight="15"/>
  <cols>
    <col min="1" max="5" width="3.42857142857143" customWidth="1"/>
    <col min="6" max="8" width="3.85714285714286" customWidth="1"/>
    <col min="9" max="12" width="3.71428571428571" customWidth="1"/>
    <col min="13" max="13" width="4.28571428571429" customWidth="1"/>
    <col min="14" max="16" width="4.14285714285714" customWidth="1"/>
    <col min="17" max="17" width="4" customWidth="1"/>
    <col min="18" max="18" width="3" customWidth="1"/>
    <col min="19" max="20" width="4.14285714285714" customWidth="1"/>
    <col min="21" max="21" width="3.28571428571429" customWidth="1"/>
    <col min="22" max="22" width="4.14285714285714" customWidth="1"/>
    <col min="23" max="23" width="6" customWidth="1"/>
    <col min="24" max="24" width="4.14285714285714" customWidth="1"/>
    <col min="25" max="25" width="4.71428571428571" customWidth="1"/>
    <col min="26" max="26" width="4" customWidth="1"/>
    <col min="27" max="27" width="4.28571428571429" customWidth="1"/>
    <col min="28" max="29" width="4" customWidth="1"/>
    <col min="30" max="30" width="3.85714285714286" customWidth="1"/>
    <col min="31" max="31" width="5.42857142857143" customWidth="1"/>
    <col min="32" max="37" width="4.57142857142857" customWidth="1"/>
    <col min="38" max="38" width="4.71428571428571" customWidth="1"/>
    <col min="39" max="39" width="6" customWidth="1"/>
    <col min="40" max="41" width="3" customWidth="1"/>
    <col min="42" max="43" width="4.71428571428571" customWidth="1"/>
    <col min="44" max="44" width="3.57142857142857" customWidth="1"/>
    <col min="45" max="45" width="3.71428571428571" customWidth="1"/>
    <col min="47" max="47" width="4.57142857142857" customWidth="1"/>
    <col min="48" max="48" width="4.42857142857143" customWidth="1"/>
    <col min="49" max="51" width="3.42857142857143" customWidth="1"/>
    <col min="52" max="52" width="4.57142857142857" customWidth="1"/>
    <col min="53" max="53" width="3.14285714285714" customWidth="1"/>
    <col min="54" max="54" width="4" customWidth="1"/>
    <col min="55" max="55" width="3.14285714285714" customWidth="1"/>
    <col min="56" max="57" width="4.57142857142857" customWidth="1"/>
    <col min="58" max="59" width="3.42857142857143" customWidth="1"/>
    <col min="60" max="60" width="4.57142857142857" customWidth="1"/>
    <col min="61" max="61" width="4.14285714285714" customWidth="1"/>
    <col min="62" max="64" width="5" customWidth="1"/>
    <col min="65" max="68" width="4.71428571428571" customWidth="1"/>
    <col min="69" max="71" width="3.85714285714286" customWidth="1"/>
    <col min="72" max="73" width="4.71428571428571" customWidth="1"/>
    <col min="74" max="74" width="4.14285714285714" customWidth="1"/>
    <col min="75" max="75" width="3.85714285714286" customWidth="1"/>
    <col min="76" max="76" width="4.71428571428571" customWidth="1"/>
    <col min="77" max="77" width="3" customWidth="1"/>
    <col min="78" max="78" width="2.71428571428571" customWidth="1"/>
    <col min="79" max="79" width="3" customWidth="1"/>
    <col min="80" max="82" width="3.28571428571429" customWidth="1"/>
    <col min="83" max="83" width="4.28571428571429" customWidth="1"/>
    <col min="84" max="84" width="5.14285714285714" customWidth="1"/>
    <col min="85" max="86" width="3.28571428571429" customWidth="1"/>
    <col min="87" max="87" width="4.71428571428571" customWidth="1"/>
    <col min="88" max="88" width="5.28571428571429" customWidth="1"/>
    <col min="89" max="89" width="3.57142857142857" customWidth="1"/>
    <col min="90" max="90" width="4" customWidth="1"/>
    <col min="91" max="92" width="5" customWidth="1"/>
    <col min="93" max="93" width="5.42857142857143" customWidth="1"/>
    <col min="94" max="97" width="4.85714285714286" customWidth="1"/>
    <col min="98" max="98" width="4.28571428571429" customWidth="1"/>
    <col min="99" max="99" width="3.71428571428571" customWidth="1"/>
    <col min="100" max="100" width="4" customWidth="1"/>
    <col min="101" max="101" width="4.57142857142857" customWidth="1"/>
    <col min="102" max="102" width="5.85714285714286" customWidth="1"/>
    <col min="103" max="103" width="4.57142857142857" customWidth="1"/>
    <col min="104" max="104" width="4.71428571428571" customWidth="1"/>
    <col min="105" max="107" width="3.28571428571429" customWidth="1"/>
    <col min="108" max="108" width="4.71428571428571" customWidth="1"/>
    <col min="109" max="109" width="5" customWidth="1"/>
    <col min="110" max="112" width="3.28571428571429" customWidth="1"/>
    <col min="113" max="113" width="4.71428571428571" customWidth="1"/>
    <col min="114" max="114" width="5.71428571428571" customWidth="1"/>
    <col min="115" max="117" width="3.42857142857143" customWidth="1"/>
    <col min="118" max="118" width="4.57142857142857" customWidth="1"/>
    <col min="119" max="121" width="3" customWidth="1"/>
    <col min="122" max="122" width="3.57142857142857" customWidth="1"/>
    <col min="123" max="123" width="5" customWidth="1"/>
    <col min="124" max="126" width="4.42857142857143" customWidth="1"/>
    <col min="127" max="127" width="4.71428571428571" customWidth="1"/>
    <col min="128" max="133" width="4.42857142857143" customWidth="1"/>
    <col min="134" max="134" width="3.28571428571429" customWidth="1"/>
    <col min="135" max="142" width="4.42857142857143" customWidth="1"/>
    <col min="143" max="143" width="3.57142857142857" customWidth="1"/>
    <col min="144" max="149" width="4.42857142857143" customWidth="1"/>
    <col min="150" max="150" width="4.71428571428571" customWidth="1"/>
    <col min="151" max="152" width="4.14285714285714" customWidth="1"/>
    <col min="153" max="153" width="5" customWidth="1"/>
    <col min="154" max="156" width="3.42857142857143" customWidth="1"/>
    <col min="157" max="157" width="4.57142857142857" customWidth="1"/>
    <col min="158" max="158" width="4.42857142857143" customWidth="1"/>
    <col min="159" max="159" width="4.57142857142857" customWidth="1"/>
    <col min="160" max="161" width="4.14285714285714" customWidth="1"/>
    <col min="162" max="162" width="4.42857142857143" customWidth="1"/>
    <col min="163" max="163" width="6.14285714285714" customWidth="1"/>
    <col min="164" max="164" width="5" customWidth="1"/>
    <col min="165" max="165" width="3.57142857142857" customWidth="1"/>
    <col min="166" max="166" width="5.14285714285714" customWidth="1"/>
    <col min="167" max="167" width="5" customWidth="1"/>
    <col min="168" max="168" width="4.42857142857143" customWidth="1"/>
    <col min="169" max="169" width="4.57142857142857" customWidth="1"/>
    <col min="170" max="170" width="2.57142857142857" customWidth="1"/>
    <col min="171" max="171" width="4.57142857142857" customWidth="1"/>
    <col min="172" max="179" width="5.42857142857143" customWidth="1"/>
    <col min="180" max="180" width="4.57142857142857" customWidth="1"/>
    <col min="181" max="181" width="3.57142857142857" customWidth="1"/>
    <col min="182" max="183" width="4.85714285714286" customWidth="1"/>
    <col min="184" max="184" width="4.57142857142857" customWidth="1"/>
    <col min="185" max="185" width="3.57142857142857" customWidth="1"/>
    <col min="186" max="186" width="4.57142857142857" customWidth="1"/>
    <col min="187" max="187" width="3.57142857142857" customWidth="1"/>
    <col min="188" max="188" width="6" customWidth="1"/>
    <col min="189" max="196" width="4.57142857142857" customWidth="1"/>
  </cols>
  <sheetData>
    <row r="1" ht="15.75" spans="1:185">
      <c r="A1">
        <v>13</v>
      </c>
      <c r="B1">
        <v>17</v>
      </c>
      <c r="C1">
        <v>20</v>
      </c>
      <c r="D1">
        <v>13</v>
      </c>
      <c r="E1">
        <v>10</v>
      </c>
      <c r="I1">
        <v>15</v>
      </c>
      <c r="J1">
        <v>23</v>
      </c>
      <c r="K1">
        <v>30</v>
      </c>
      <c r="L1">
        <v>21</v>
      </c>
      <c r="M1">
        <v>16</v>
      </c>
      <c r="Q1">
        <v>17</v>
      </c>
      <c r="R1">
        <v>7</v>
      </c>
      <c r="S1">
        <v>13</v>
      </c>
      <c r="T1">
        <v>20</v>
      </c>
      <c r="U1">
        <v>5</v>
      </c>
      <c r="Y1">
        <v>11</v>
      </c>
      <c r="Z1">
        <v>13</v>
      </c>
      <c r="AA1">
        <v>22</v>
      </c>
      <c r="AB1">
        <v>20</v>
      </c>
      <c r="AC1">
        <v>12</v>
      </c>
      <c r="AD1">
        <f>SUM(Y1:AC1)</f>
        <v>78</v>
      </c>
      <c r="AG1">
        <v>13</v>
      </c>
      <c r="AH1">
        <v>20</v>
      </c>
      <c r="AI1">
        <v>29</v>
      </c>
      <c r="AJ1">
        <v>17</v>
      </c>
      <c r="AK1">
        <v>31</v>
      </c>
      <c r="AM1">
        <f>SUM(CALCULATION!A1:E1)</f>
        <v>73</v>
      </c>
      <c r="AN1">
        <v>7</v>
      </c>
      <c r="AO1">
        <v>5</v>
      </c>
      <c r="AQ1" s="13">
        <f>SUM(CALCULATION!AM1:AO1)</f>
        <v>85</v>
      </c>
      <c r="AR1">
        <v>6</v>
      </c>
      <c r="AU1">
        <v>24</v>
      </c>
      <c r="AW1">
        <f>SUM(CALCULATION!AQ1:AR1)</f>
        <v>91</v>
      </c>
      <c r="AX1">
        <v>18</v>
      </c>
      <c r="AZ1" s="13">
        <f>SUM(CALCULATION!Y1:AC1)</f>
        <v>78</v>
      </c>
      <c r="BA1">
        <v>3</v>
      </c>
      <c r="BB1">
        <v>14</v>
      </c>
      <c r="BC1">
        <v>4</v>
      </c>
      <c r="BD1">
        <v>14</v>
      </c>
      <c r="BF1" s="13">
        <f>SUM(CALCULATION!Q1:U1)</f>
        <v>62</v>
      </c>
      <c r="BG1">
        <v>11</v>
      </c>
      <c r="BI1" s="13">
        <f>SUM(CALCULATION!I1:M1)</f>
        <v>105</v>
      </c>
      <c r="BJ1">
        <v>9</v>
      </c>
      <c r="BK1">
        <v>26</v>
      </c>
      <c r="BN1">
        <v>10</v>
      </c>
      <c r="BO1">
        <v>31</v>
      </c>
      <c r="BQ1" s="13">
        <f>SUM(CALCULATION!AW1:AX1)</f>
        <v>109</v>
      </c>
      <c r="BR1">
        <v>15</v>
      </c>
      <c r="BS1">
        <v>13</v>
      </c>
      <c r="BU1" s="13">
        <f>SUM(CALCULATION!BI1:BK1)</f>
        <v>140</v>
      </c>
      <c r="BV1">
        <v>34</v>
      </c>
      <c r="BW1">
        <v>23</v>
      </c>
      <c r="BY1">
        <v>4</v>
      </c>
      <c r="BZ1">
        <v>3</v>
      </c>
      <c r="CB1" s="13">
        <f>SUM(CALCULATION!BF1:BG1)</f>
        <v>73</v>
      </c>
      <c r="CC1">
        <v>12</v>
      </c>
      <c r="CD1">
        <v>23</v>
      </c>
      <c r="CF1" s="13">
        <f>SUM(CALCULATION!AZ1:BD1)</f>
        <v>113</v>
      </c>
      <c r="CG1">
        <v>27</v>
      </c>
      <c r="CH1">
        <v>30</v>
      </c>
      <c r="CJ1" s="13">
        <v>142</v>
      </c>
      <c r="CK1">
        <v>33</v>
      </c>
      <c r="CL1">
        <v>15</v>
      </c>
      <c r="CN1" s="25">
        <f>SUM(CALCULATION!BQ1:BS1)</f>
        <v>137</v>
      </c>
      <c r="CO1" s="13">
        <v>19</v>
      </c>
      <c r="CP1" s="26">
        <v>10</v>
      </c>
      <c r="CQ1" s="26">
        <v>11</v>
      </c>
      <c r="CS1" s="25">
        <f>SUM(CALCULATION!BU1:BW1)</f>
        <v>197</v>
      </c>
      <c r="CT1" s="13">
        <v>15</v>
      </c>
      <c r="CU1" s="13">
        <v>15</v>
      </c>
      <c r="CV1" s="26">
        <v>15</v>
      </c>
      <c r="CY1" s="27"/>
      <c r="CZ1" s="25">
        <f>SUM(CALCULATION!BY1:BZ1)</f>
        <v>7</v>
      </c>
      <c r="DA1" s="26">
        <v>3</v>
      </c>
      <c r="DB1" s="26">
        <v>1</v>
      </c>
      <c r="DC1" s="26">
        <v>2</v>
      </c>
      <c r="DE1" s="25">
        <f>SUM(CALCULATION!CB1:CD1)</f>
        <v>108</v>
      </c>
      <c r="DF1" s="13">
        <v>9</v>
      </c>
      <c r="DG1" s="26">
        <v>15</v>
      </c>
      <c r="DH1" s="26">
        <v>14</v>
      </c>
      <c r="DJ1" s="25">
        <f>SUM(CALCULATION!CF1:CH1)</f>
        <v>170</v>
      </c>
      <c r="DK1" s="13">
        <v>21</v>
      </c>
      <c r="DL1" s="26">
        <v>13</v>
      </c>
      <c r="DM1" s="26">
        <v>17</v>
      </c>
      <c r="DO1" s="26">
        <v>8</v>
      </c>
      <c r="DP1" s="26">
        <v>2</v>
      </c>
      <c r="DQ1" s="26">
        <v>6</v>
      </c>
      <c r="DS1" s="25">
        <f>SUM(CALCULATION!CJ1:CL1)</f>
        <v>190</v>
      </c>
      <c r="DT1" s="13">
        <v>22</v>
      </c>
      <c r="DU1" s="26">
        <v>11</v>
      </c>
      <c r="DV1" s="26">
        <v>21</v>
      </c>
      <c r="DX1" s="17">
        <f>SUM(CALCULATION!CN1:CQ1)</f>
        <v>177</v>
      </c>
      <c r="EA1" s="17">
        <f>SUM(CALCULATION!CS1:CV1)</f>
        <v>242</v>
      </c>
      <c r="ED1" s="17">
        <f>SUM(CALCULATION!CZ1:DC1)</f>
        <v>13</v>
      </c>
      <c r="EG1" s="17">
        <f>SUM(CALCULATION!DE1:DH1)</f>
        <v>146</v>
      </c>
      <c r="EJ1" s="17">
        <f>SUM(CALCULATION!DJ1:DM1)</f>
        <v>221</v>
      </c>
      <c r="EM1" s="17">
        <f>SUM(CALCULATION!DO1:DQ1)</f>
        <v>16</v>
      </c>
      <c r="EP1" s="17">
        <f>SUM(CALCULATION!DS1:DV1)</f>
        <v>244</v>
      </c>
      <c r="ER1" s="17">
        <f>SUM(CALCULATION!CN1:CQ1)</f>
        <v>177</v>
      </c>
      <c r="ES1" s="28">
        <v>22</v>
      </c>
      <c r="EU1" s="17">
        <f>SUM(CALCULATION!CS1:CV1)</f>
        <v>242</v>
      </c>
      <c r="EV1" s="28">
        <v>19</v>
      </c>
      <c r="EX1" s="17">
        <f>SUM(CALCULATION!CZ1:DC1)</f>
        <v>13</v>
      </c>
      <c r="EY1" s="28">
        <v>2</v>
      </c>
      <c r="FA1" s="17">
        <f>SUM(CALCULATION!DE1:DH1)</f>
        <v>146</v>
      </c>
      <c r="FB1" s="28">
        <v>17</v>
      </c>
      <c r="FD1" s="17">
        <f>SUM(CALCULATION!DJ1:DM1)</f>
        <v>221</v>
      </c>
      <c r="FE1" s="28">
        <v>18</v>
      </c>
      <c r="FG1" s="17">
        <f>SUM(CALCULATION!DO1:DQ1)</f>
        <v>16</v>
      </c>
      <c r="FH1" s="28">
        <v>4</v>
      </c>
      <c r="FJ1" s="17">
        <f>SUM(CALCULATION!DS1:DV1)</f>
        <v>244</v>
      </c>
      <c r="FK1" s="28">
        <v>27</v>
      </c>
      <c r="FM1" s="17">
        <f>SUM(CALCULATION!ER1:ES1)</f>
        <v>199</v>
      </c>
      <c r="FN1" s="28">
        <v>2</v>
      </c>
      <c r="FP1" s="17">
        <f>SUM(CALCULATION!EU1:EV1)</f>
        <v>261</v>
      </c>
      <c r="FQ1" s="28">
        <v>13</v>
      </c>
      <c r="FS1" s="17">
        <f>SUM(CALCULATION!FA1:FB1)</f>
        <v>163</v>
      </c>
      <c r="FT1" s="28">
        <v>8</v>
      </c>
      <c r="FV1" s="17">
        <f>SUM(CALCULATION!FD1:FE1)</f>
        <v>239</v>
      </c>
      <c r="FW1" s="28">
        <v>10</v>
      </c>
      <c r="FY1" s="17">
        <f>SUM(CALCULATION!FG1:FH1)</f>
        <v>20</v>
      </c>
      <c r="FZ1" s="28">
        <v>4</v>
      </c>
      <c r="GB1" s="17">
        <f>SUM(CALCULATION!FJ1:FK1)</f>
        <v>271</v>
      </c>
      <c r="GC1" s="28">
        <v>10</v>
      </c>
    </row>
    <row r="2" ht="15.75" spans="1:185">
      <c r="A2">
        <v>13</v>
      </c>
      <c r="B2">
        <v>16</v>
      </c>
      <c r="C2">
        <v>20</v>
      </c>
      <c r="D2">
        <v>13</v>
      </c>
      <c r="E2">
        <v>12</v>
      </c>
      <c r="I2">
        <v>16</v>
      </c>
      <c r="J2">
        <v>25</v>
      </c>
      <c r="K2">
        <v>30</v>
      </c>
      <c r="L2">
        <v>21</v>
      </c>
      <c r="M2">
        <v>17</v>
      </c>
      <c r="Q2">
        <v>18</v>
      </c>
      <c r="R2">
        <v>6</v>
      </c>
      <c r="S2">
        <v>13</v>
      </c>
      <c r="T2">
        <v>20</v>
      </c>
      <c r="U2">
        <v>5</v>
      </c>
      <c r="Y2">
        <v>13</v>
      </c>
      <c r="Z2">
        <v>14</v>
      </c>
      <c r="AA2">
        <v>21</v>
      </c>
      <c r="AB2">
        <v>20</v>
      </c>
      <c r="AC2">
        <v>14</v>
      </c>
      <c r="AD2">
        <f t="shared" ref="AD2:AD44" si="0">SUM(Y2:AC2)</f>
        <v>82</v>
      </c>
      <c r="AG2">
        <v>13</v>
      </c>
      <c r="AH2">
        <v>20</v>
      </c>
      <c r="AI2">
        <v>31</v>
      </c>
      <c r="AJ2">
        <v>17</v>
      </c>
      <c r="AK2">
        <v>33</v>
      </c>
      <c r="AM2">
        <f>SUM(CALCULATION!A2:E2)</f>
        <v>74</v>
      </c>
      <c r="AN2">
        <v>7</v>
      </c>
      <c r="AO2">
        <v>5</v>
      </c>
      <c r="AQ2" s="13">
        <f>SUM(CALCULATION!AM2:AO2)</f>
        <v>86</v>
      </c>
      <c r="AR2">
        <v>6</v>
      </c>
      <c r="AU2">
        <v>24</v>
      </c>
      <c r="AW2">
        <f>SUM(CALCULATION!AQ2:AR2)</f>
        <v>92</v>
      </c>
      <c r="AX2">
        <v>19</v>
      </c>
      <c r="AZ2" s="13">
        <f>SUM(CALCULATION!Y2:AC2)</f>
        <v>82</v>
      </c>
      <c r="BA2">
        <v>3</v>
      </c>
      <c r="BB2">
        <v>13</v>
      </c>
      <c r="BC2">
        <v>4</v>
      </c>
      <c r="BD2">
        <v>14</v>
      </c>
      <c r="BF2" s="13">
        <f>SUM(CALCULATION!Q2:U2)</f>
        <v>62</v>
      </c>
      <c r="BG2">
        <v>8</v>
      </c>
      <c r="BI2" s="13">
        <f>SUM(CALCULATION!I2:M2)</f>
        <v>109</v>
      </c>
      <c r="BJ2">
        <v>9</v>
      </c>
      <c r="BK2">
        <v>25</v>
      </c>
      <c r="BM2" s="13">
        <f>SUM(CALCULATION!AG2:AK2)</f>
        <v>114</v>
      </c>
      <c r="BN2">
        <v>9</v>
      </c>
      <c r="BO2">
        <v>28</v>
      </c>
      <c r="BQ2" s="13">
        <f>SUM(CALCULATION!AW2:AX2)</f>
        <v>111</v>
      </c>
      <c r="BR2">
        <v>11</v>
      </c>
      <c r="BS2">
        <v>14</v>
      </c>
      <c r="BU2" s="13">
        <f>SUM(CALCULATION!BI2:BK2)</f>
        <v>143</v>
      </c>
      <c r="BV2">
        <v>29</v>
      </c>
      <c r="BW2">
        <v>23</v>
      </c>
      <c r="BY2">
        <v>3</v>
      </c>
      <c r="BZ2">
        <v>3</v>
      </c>
      <c r="CB2" s="13">
        <f>SUM(CALCULATION!BF2:BG2)</f>
        <v>70</v>
      </c>
      <c r="CC2">
        <v>12</v>
      </c>
      <c r="CD2">
        <v>24</v>
      </c>
      <c r="CF2" s="13">
        <f>SUM(CALCULATION!AZ2:BD2)</f>
        <v>116</v>
      </c>
      <c r="CG2">
        <v>22</v>
      </c>
      <c r="CH2">
        <v>30</v>
      </c>
      <c r="CJ2" s="13">
        <f>SUM(CALCULATION!BM2:BO2)</f>
        <v>151</v>
      </c>
      <c r="CK2">
        <v>23</v>
      </c>
      <c r="CL2">
        <v>15</v>
      </c>
      <c r="CN2" s="25">
        <f>SUM(CALCULATION!BQ2:BS2)</f>
        <v>136</v>
      </c>
      <c r="CO2" s="13">
        <v>21</v>
      </c>
      <c r="CP2" s="26">
        <v>7</v>
      </c>
      <c r="CQ2" s="26">
        <v>11</v>
      </c>
      <c r="CS2" s="25">
        <f>SUM(CALCULATION!BU2:BW2)</f>
        <v>195</v>
      </c>
      <c r="CT2" s="13">
        <v>17</v>
      </c>
      <c r="CU2" s="13">
        <v>17</v>
      </c>
      <c r="CV2" s="26">
        <v>16</v>
      </c>
      <c r="CY2" s="27"/>
      <c r="CZ2" s="25">
        <f>SUM(CALCULATION!BY2:BZ2)</f>
        <v>6</v>
      </c>
      <c r="DA2" s="26">
        <v>3</v>
      </c>
      <c r="DB2" s="26">
        <v>2</v>
      </c>
      <c r="DC2" s="26">
        <v>2</v>
      </c>
      <c r="DE2" s="25">
        <f>SUM(CALCULATION!CB2:CD2)</f>
        <v>106</v>
      </c>
      <c r="DF2" s="13">
        <v>9</v>
      </c>
      <c r="DG2" s="26">
        <v>13</v>
      </c>
      <c r="DH2" s="26">
        <v>14</v>
      </c>
      <c r="DJ2" s="25">
        <f>SUM(CALCULATION!CF2:CH2)</f>
        <v>168</v>
      </c>
      <c r="DK2" s="13">
        <v>21</v>
      </c>
      <c r="DL2" s="26">
        <v>9</v>
      </c>
      <c r="DM2" s="26">
        <v>17</v>
      </c>
      <c r="DO2" s="26">
        <v>8</v>
      </c>
      <c r="DP2" s="26">
        <v>2</v>
      </c>
      <c r="DQ2" s="26">
        <v>6</v>
      </c>
      <c r="DS2" s="25">
        <f>SUM(CALCULATION!CJ2:CL2)</f>
        <v>189</v>
      </c>
      <c r="DT2" s="13">
        <v>25</v>
      </c>
      <c r="DU2" s="26">
        <v>10</v>
      </c>
      <c r="DV2" s="26">
        <v>21</v>
      </c>
      <c r="DX2" s="17">
        <f>SUM(CALCULATION!CN2:CQ2)</f>
        <v>175</v>
      </c>
      <c r="EA2" s="17">
        <f>SUM(CALCULATION!CS2:CV2)</f>
        <v>245</v>
      </c>
      <c r="ED2" s="17">
        <f>SUM(CALCULATION!CZ2:DC2)</f>
        <v>13</v>
      </c>
      <c r="EG2" s="17">
        <f>SUM(CALCULATION!DE2:DH2)</f>
        <v>142</v>
      </c>
      <c r="EJ2" s="17">
        <f>SUM(CALCULATION!DJ2:DM2)</f>
        <v>215</v>
      </c>
      <c r="EM2" s="17">
        <f>SUM(CALCULATION!DO2:DQ2)</f>
        <v>16</v>
      </c>
      <c r="EP2" s="17">
        <f>SUM(CALCULATION!DS2:DV2)</f>
        <v>245</v>
      </c>
      <c r="ER2" s="17">
        <f>SUM(CALCULATION!CN2:CQ2)</f>
        <v>175</v>
      </c>
      <c r="ES2" s="28">
        <v>22</v>
      </c>
      <c r="EU2" s="17">
        <f>SUM(CALCULATION!CS2:CV2)</f>
        <v>245</v>
      </c>
      <c r="EV2" s="28">
        <v>18</v>
      </c>
      <c r="EX2" s="17">
        <f>SUM(CALCULATION!CZ2:DC2)</f>
        <v>13</v>
      </c>
      <c r="EY2" s="28">
        <v>2</v>
      </c>
      <c r="FA2" s="17">
        <f>SUM(CALCULATION!DE2:DH2)</f>
        <v>142</v>
      </c>
      <c r="FB2" s="28">
        <v>16</v>
      </c>
      <c r="FD2" s="17">
        <f>SUM(CALCULATION!DJ2:DM2)</f>
        <v>215</v>
      </c>
      <c r="FE2" s="28">
        <v>19</v>
      </c>
      <c r="FG2" s="17">
        <f>SUM(CALCULATION!DO2:DQ2)</f>
        <v>16</v>
      </c>
      <c r="FH2" s="28">
        <v>4</v>
      </c>
      <c r="FJ2" s="17">
        <f>SUM(CALCULATION!DS2:DV2)</f>
        <v>245</v>
      </c>
      <c r="FK2" s="28">
        <v>27</v>
      </c>
      <c r="FM2" s="17">
        <f>SUM(CALCULATION!ER2:ES2)</f>
        <v>197</v>
      </c>
      <c r="FN2" s="28">
        <v>2</v>
      </c>
      <c r="FP2" s="17">
        <f>SUM(CALCULATION!EU2:EV2)</f>
        <v>263</v>
      </c>
      <c r="FQ2" s="28">
        <v>12</v>
      </c>
      <c r="FS2" s="17">
        <f>SUM(CALCULATION!FA2:FB2)</f>
        <v>158</v>
      </c>
      <c r="FT2" s="28">
        <v>6</v>
      </c>
      <c r="FV2" s="17">
        <f>SUM(CALCULATION!FD2:FE2)</f>
        <v>234</v>
      </c>
      <c r="FW2" s="28">
        <v>10</v>
      </c>
      <c r="FY2" s="17">
        <f>SUM(CALCULATION!FG2:FH2)</f>
        <v>20</v>
      </c>
      <c r="FZ2" s="28">
        <v>2</v>
      </c>
      <c r="GB2" s="17">
        <f>SUM(CALCULATION!FJ2:FK2)</f>
        <v>272</v>
      </c>
      <c r="GC2" s="28">
        <v>10</v>
      </c>
    </row>
    <row r="3" ht="15.75" spans="1:185">
      <c r="A3">
        <v>13</v>
      </c>
      <c r="B3">
        <v>17</v>
      </c>
      <c r="C3">
        <v>20</v>
      </c>
      <c r="D3">
        <v>11</v>
      </c>
      <c r="E3">
        <v>9</v>
      </c>
      <c r="I3">
        <v>16</v>
      </c>
      <c r="J3">
        <v>24</v>
      </c>
      <c r="K3">
        <v>28</v>
      </c>
      <c r="L3">
        <v>21</v>
      </c>
      <c r="M3">
        <v>15</v>
      </c>
      <c r="Q3">
        <v>18</v>
      </c>
      <c r="R3">
        <v>7</v>
      </c>
      <c r="S3">
        <v>13</v>
      </c>
      <c r="T3">
        <v>21</v>
      </c>
      <c r="U3">
        <v>5</v>
      </c>
      <c r="Y3">
        <v>13</v>
      </c>
      <c r="Z3">
        <v>13</v>
      </c>
      <c r="AA3">
        <v>22</v>
      </c>
      <c r="AB3">
        <v>19</v>
      </c>
      <c r="AC3">
        <v>13</v>
      </c>
      <c r="AD3">
        <f t="shared" si="0"/>
        <v>80</v>
      </c>
      <c r="AG3">
        <v>13</v>
      </c>
      <c r="AH3">
        <v>21</v>
      </c>
      <c r="AI3">
        <v>31</v>
      </c>
      <c r="AJ3">
        <v>16</v>
      </c>
      <c r="AK3">
        <v>31</v>
      </c>
      <c r="AM3">
        <f>SUM(CALCULATION!A3:E3)</f>
        <v>70</v>
      </c>
      <c r="AN3">
        <v>7</v>
      </c>
      <c r="AO3">
        <v>6</v>
      </c>
      <c r="AQ3" s="13">
        <f>SUM(CALCULATION!AM3:AO3)</f>
        <v>83</v>
      </c>
      <c r="AR3">
        <v>6</v>
      </c>
      <c r="AU3">
        <v>20</v>
      </c>
      <c r="AW3">
        <f>SUM(CALCULATION!AQ3:AR3)</f>
        <v>89</v>
      </c>
      <c r="AX3">
        <v>19</v>
      </c>
      <c r="AZ3" s="13">
        <f>SUM(CALCULATION!Y3:AC3)</f>
        <v>80</v>
      </c>
      <c r="BA3">
        <v>2</v>
      </c>
      <c r="BB3">
        <v>14</v>
      </c>
      <c r="BC3">
        <v>3</v>
      </c>
      <c r="BD3">
        <v>15</v>
      </c>
      <c r="BF3" s="13">
        <f>SUM(CALCULATION!Q3:U3)</f>
        <v>64</v>
      </c>
      <c r="BG3">
        <v>10</v>
      </c>
      <c r="BI3" s="13">
        <f>SUM(CALCULATION!I3:M3)</f>
        <v>104</v>
      </c>
      <c r="BJ3">
        <v>9</v>
      </c>
      <c r="BK3">
        <v>26</v>
      </c>
      <c r="BM3" s="13">
        <f>SUM(CALCULATION!AG3:AK3)</f>
        <v>112</v>
      </c>
      <c r="BN3">
        <v>7</v>
      </c>
      <c r="BO3">
        <v>27</v>
      </c>
      <c r="BQ3" s="13">
        <f>SUM(CALCULATION!AW3:AX3)</f>
        <v>108</v>
      </c>
      <c r="BR3">
        <v>16</v>
      </c>
      <c r="BS3">
        <v>13</v>
      </c>
      <c r="BU3" s="13">
        <f>SUM(CALCULATION!BI3:BK3)</f>
        <v>139</v>
      </c>
      <c r="BV3">
        <v>34</v>
      </c>
      <c r="BW3">
        <v>22</v>
      </c>
      <c r="BY3">
        <v>4</v>
      </c>
      <c r="BZ3">
        <v>3</v>
      </c>
      <c r="CB3" s="13">
        <f>SUM(CALCULATION!BF3:BG3)</f>
        <v>74</v>
      </c>
      <c r="CC3">
        <v>12</v>
      </c>
      <c r="CD3">
        <v>23</v>
      </c>
      <c r="CF3" s="13">
        <f>SUM(CALCULATION!AZ3:BD3)</f>
        <v>114</v>
      </c>
      <c r="CG3">
        <v>28</v>
      </c>
      <c r="CH3">
        <v>27</v>
      </c>
      <c r="CJ3" s="13">
        <f>SUM(CALCULATION!BM3:BO3)</f>
        <v>146</v>
      </c>
      <c r="CK3">
        <v>33</v>
      </c>
      <c r="CL3">
        <v>14</v>
      </c>
      <c r="CN3" s="25">
        <f>SUM(CALCULATION!BQ3:BS3)</f>
        <v>137</v>
      </c>
      <c r="CO3" s="13">
        <v>22</v>
      </c>
      <c r="CP3" s="26">
        <v>10</v>
      </c>
      <c r="CQ3" s="26">
        <v>10</v>
      </c>
      <c r="CS3" s="25">
        <f>SUM(CALCULATION!BU3:BW3)</f>
        <v>195</v>
      </c>
      <c r="CT3" s="13">
        <v>19</v>
      </c>
      <c r="CU3" s="13">
        <v>19</v>
      </c>
      <c r="CV3" s="26">
        <v>15</v>
      </c>
      <c r="CY3" s="27"/>
      <c r="CZ3" s="25">
        <f>SUM(CALCULATION!BY3:BZ3)</f>
        <v>7</v>
      </c>
      <c r="DA3" s="26">
        <v>3</v>
      </c>
      <c r="DB3" s="26">
        <v>2</v>
      </c>
      <c r="DC3" s="26">
        <v>2</v>
      </c>
      <c r="DE3" s="25">
        <f>SUM(CALCULATION!CB3:CD3)</f>
        <v>109</v>
      </c>
      <c r="DF3" s="13">
        <v>10</v>
      </c>
      <c r="DG3" s="26">
        <v>14</v>
      </c>
      <c r="DH3" s="26">
        <v>14</v>
      </c>
      <c r="DJ3" s="25">
        <f>SUM(CALCULATION!CF3:CH3)</f>
        <v>169</v>
      </c>
      <c r="DK3" s="13">
        <v>23</v>
      </c>
      <c r="DL3" s="26">
        <v>7</v>
      </c>
      <c r="DM3" s="26">
        <v>15</v>
      </c>
      <c r="DO3" s="26">
        <v>8</v>
      </c>
      <c r="DP3" s="26">
        <v>2</v>
      </c>
      <c r="DQ3" s="26">
        <v>6</v>
      </c>
      <c r="DS3" s="25">
        <f>SUM(CALCULATION!CJ3:CL3)</f>
        <v>193</v>
      </c>
      <c r="DT3" s="13">
        <v>26</v>
      </c>
      <c r="DU3" s="26">
        <v>10</v>
      </c>
      <c r="DV3" s="26">
        <v>18</v>
      </c>
      <c r="DX3" s="17">
        <f>SUM(CALCULATION!CN3:CQ3)</f>
        <v>179</v>
      </c>
      <c r="EA3" s="17">
        <f>SUM(CALCULATION!CS3:CV3)</f>
        <v>248</v>
      </c>
      <c r="ED3" s="17">
        <f>SUM(CALCULATION!CZ3:DC3)</f>
        <v>14</v>
      </c>
      <c r="EG3" s="17">
        <f>SUM(CALCULATION!DE3:DH3)</f>
        <v>147</v>
      </c>
      <c r="EJ3" s="17">
        <f>SUM(CALCULATION!DJ3:DM3)</f>
        <v>214</v>
      </c>
      <c r="EM3" s="17">
        <f>SUM(CALCULATION!DO3:DQ3)</f>
        <v>16</v>
      </c>
      <c r="EP3" s="17">
        <f>SUM(CALCULATION!DS3:DV3)</f>
        <v>247</v>
      </c>
      <c r="ER3" s="17">
        <f>SUM(CALCULATION!CN3:CQ3)</f>
        <v>179</v>
      </c>
      <c r="ES3" s="28">
        <v>21</v>
      </c>
      <c r="EU3" s="17">
        <f>SUM(CALCULATION!CS3:CV3)</f>
        <v>248</v>
      </c>
      <c r="EV3" s="28">
        <v>19</v>
      </c>
      <c r="EX3" s="17">
        <f>SUM(CALCULATION!CZ3:DC3)</f>
        <v>14</v>
      </c>
      <c r="EY3" s="28">
        <v>2</v>
      </c>
      <c r="FA3" s="17">
        <f>SUM(CALCULATION!DE3:DH3)</f>
        <v>147</v>
      </c>
      <c r="FB3" s="28">
        <v>17</v>
      </c>
      <c r="FD3" s="17">
        <f>SUM(CALCULATION!DJ3:DM3)</f>
        <v>214</v>
      </c>
      <c r="FE3" s="28">
        <v>16</v>
      </c>
      <c r="FG3" s="17">
        <f>SUM(CALCULATION!DO3:DQ3)</f>
        <v>16</v>
      </c>
      <c r="FH3" s="28">
        <v>4</v>
      </c>
      <c r="FJ3" s="17">
        <f>SUM(CALCULATION!DS3:DV3)</f>
        <v>247</v>
      </c>
      <c r="FK3" s="28">
        <v>27</v>
      </c>
      <c r="FM3" s="17">
        <f>SUM(CALCULATION!ER3:ES3)</f>
        <v>200</v>
      </c>
      <c r="FN3" s="28">
        <v>2</v>
      </c>
      <c r="FP3" s="17">
        <f>SUM(CALCULATION!EU3:EV3)</f>
        <v>267</v>
      </c>
      <c r="FQ3" s="28">
        <v>13</v>
      </c>
      <c r="FS3" s="17">
        <f>SUM(CALCULATION!FA3:FB3)</f>
        <v>164</v>
      </c>
      <c r="FT3" s="28">
        <v>8</v>
      </c>
      <c r="FV3" s="17">
        <f>SUM(CALCULATION!FD3:FE3)</f>
        <v>230</v>
      </c>
      <c r="FW3" s="28">
        <v>10</v>
      </c>
      <c r="FY3" s="17">
        <f>SUM(CALCULATION!FG3:FH3)</f>
        <v>20</v>
      </c>
      <c r="FZ3" s="28">
        <v>4</v>
      </c>
      <c r="GB3" s="17">
        <f>SUM(CALCULATION!FJ3:FK3)</f>
        <v>274</v>
      </c>
      <c r="GC3" s="28">
        <v>10</v>
      </c>
    </row>
    <row r="4" ht="15.75" spans="1:185">
      <c r="A4">
        <v>13</v>
      </c>
      <c r="B4">
        <v>17</v>
      </c>
      <c r="C4">
        <v>20</v>
      </c>
      <c r="D4">
        <v>13</v>
      </c>
      <c r="E4">
        <v>12</v>
      </c>
      <c r="I4">
        <v>16</v>
      </c>
      <c r="J4">
        <v>24</v>
      </c>
      <c r="K4">
        <v>30</v>
      </c>
      <c r="L4">
        <v>21</v>
      </c>
      <c r="M4">
        <v>16</v>
      </c>
      <c r="Q4">
        <v>18</v>
      </c>
      <c r="R4">
        <v>7</v>
      </c>
      <c r="S4">
        <v>13</v>
      </c>
      <c r="T4">
        <v>20</v>
      </c>
      <c r="U4">
        <v>5</v>
      </c>
      <c r="Y4">
        <v>13</v>
      </c>
      <c r="Z4">
        <v>13</v>
      </c>
      <c r="AA4">
        <v>22</v>
      </c>
      <c r="AB4">
        <v>20</v>
      </c>
      <c r="AC4">
        <v>14</v>
      </c>
      <c r="AD4">
        <f t="shared" si="0"/>
        <v>82</v>
      </c>
      <c r="AG4">
        <v>13</v>
      </c>
      <c r="AH4">
        <v>21</v>
      </c>
      <c r="AI4">
        <v>31</v>
      </c>
      <c r="AJ4">
        <v>17</v>
      </c>
      <c r="AK4">
        <v>34</v>
      </c>
      <c r="AM4">
        <f>SUM(CALCULATION!A4:E4)</f>
        <v>75</v>
      </c>
      <c r="AN4">
        <v>7</v>
      </c>
      <c r="AO4">
        <v>6</v>
      </c>
      <c r="AQ4" s="13">
        <f>SUM(CALCULATION!AM4:AO4)</f>
        <v>88</v>
      </c>
      <c r="AR4">
        <v>6</v>
      </c>
      <c r="AU4">
        <v>18</v>
      </c>
      <c r="AW4">
        <f>SUM(CALCULATION!AQ4:AR4)</f>
        <v>94</v>
      </c>
      <c r="AX4">
        <v>19</v>
      </c>
      <c r="AZ4" s="13">
        <f>SUM(CALCULATION!Y4:AC4)</f>
        <v>82</v>
      </c>
      <c r="BA4">
        <v>3</v>
      </c>
      <c r="BB4">
        <v>14</v>
      </c>
      <c r="BC4">
        <v>4</v>
      </c>
      <c r="BD4">
        <v>15</v>
      </c>
      <c r="BF4" s="13">
        <f>SUM(CALCULATION!Q4:U4)</f>
        <v>63</v>
      </c>
      <c r="BG4">
        <v>11</v>
      </c>
      <c r="BI4" s="13">
        <f>SUM(CALCULATION!I4:M4)</f>
        <v>107</v>
      </c>
      <c r="BJ4">
        <v>9</v>
      </c>
      <c r="BK4">
        <v>26</v>
      </c>
      <c r="BM4" s="13">
        <f>SUM(CALCULATION!AG4:AK4)</f>
        <v>116</v>
      </c>
      <c r="BN4">
        <v>10</v>
      </c>
      <c r="BO4">
        <v>31</v>
      </c>
      <c r="BQ4" s="13">
        <f>SUM(CALCULATION!AW4:AX4)</f>
        <v>113</v>
      </c>
      <c r="BR4">
        <v>12</v>
      </c>
      <c r="BS4">
        <v>14</v>
      </c>
      <c r="BU4" s="13">
        <f>SUM(CALCULATION!BI4:BK4)</f>
        <v>142</v>
      </c>
      <c r="BV4">
        <v>32</v>
      </c>
      <c r="BW4">
        <v>23</v>
      </c>
      <c r="BY4">
        <v>3</v>
      </c>
      <c r="BZ4">
        <v>3</v>
      </c>
      <c r="CB4" s="13">
        <f>SUM(CALCULATION!BF4:BG4)</f>
        <v>74</v>
      </c>
      <c r="CC4">
        <v>12</v>
      </c>
      <c r="CD4">
        <v>25</v>
      </c>
      <c r="CF4" s="13">
        <f>SUM(CALCULATION!AZ4:BD4)</f>
        <v>118</v>
      </c>
      <c r="CG4">
        <v>25</v>
      </c>
      <c r="CH4">
        <v>31</v>
      </c>
      <c r="CJ4" s="13">
        <f>SUM(CALCULATION!BM4:BO4)</f>
        <v>157</v>
      </c>
      <c r="CK4">
        <v>28</v>
      </c>
      <c r="CL4">
        <v>15</v>
      </c>
      <c r="CN4" s="25">
        <f>SUM(CALCULATION!BQ4:BS4)</f>
        <v>139</v>
      </c>
      <c r="CO4" s="13">
        <v>21</v>
      </c>
      <c r="CP4" s="26">
        <v>10</v>
      </c>
      <c r="CQ4" s="26">
        <v>9</v>
      </c>
      <c r="CS4" s="25">
        <f>SUM(CALCULATION!BU4:BW4)</f>
        <v>197</v>
      </c>
      <c r="CT4" s="13">
        <v>15</v>
      </c>
      <c r="CU4" s="13">
        <v>15</v>
      </c>
      <c r="CV4" s="26">
        <v>17</v>
      </c>
      <c r="CY4" s="27"/>
      <c r="CZ4" s="25">
        <f>SUM(CALCULATION!BY4:BZ4)</f>
        <v>6</v>
      </c>
      <c r="DA4" s="26">
        <v>3</v>
      </c>
      <c r="DB4" s="26">
        <v>2</v>
      </c>
      <c r="DC4" s="26">
        <v>2</v>
      </c>
      <c r="DE4" s="25">
        <f>SUM(CALCULATION!CB4:CD4)</f>
        <v>111</v>
      </c>
      <c r="DF4" s="13">
        <v>9</v>
      </c>
      <c r="DG4" s="26">
        <v>15</v>
      </c>
      <c r="DH4" s="26">
        <v>14</v>
      </c>
      <c r="DJ4" s="25">
        <f>SUM(CALCULATION!CF4:CH4)</f>
        <v>174</v>
      </c>
      <c r="DK4" s="13">
        <v>22</v>
      </c>
      <c r="DL4" s="26">
        <v>12</v>
      </c>
      <c r="DM4" s="26">
        <v>18</v>
      </c>
      <c r="DO4" s="26">
        <v>8</v>
      </c>
      <c r="DP4" s="26">
        <v>2</v>
      </c>
      <c r="DQ4" s="26">
        <v>6</v>
      </c>
      <c r="DS4" s="25">
        <f>SUM(CALCULATION!CJ4:CL4)</f>
        <v>200</v>
      </c>
      <c r="DT4" s="13">
        <v>25</v>
      </c>
      <c r="DU4" s="26">
        <v>11</v>
      </c>
      <c r="DV4" s="26">
        <v>23</v>
      </c>
      <c r="DX4" s="17">
        <f>SUM(CALCULATION!CN4:CQ4)</f>
        <v>179</v>
      </c>
      <c r="EA4" s="17">
        <f>SUM(CALCULATION!CS4:CV4)</f>
        <v>244</v>
      </c>
      <c r="ED4" s="17">
        <f>SUM(CALCULATION!CZ4:DC4)</f>
        <v>13</v>
      </c>
      <c r="EG4" s="17">
        <f>SUM(CALCULATION!DE4:DH4)</f>
        <v>149</v>
      </c>
      <c r="EJ4" s="17">
        <f>SUM(CALCULATION!DJ4:DM4)</f>
        <v>226</v>
      </c>
      <c r="EM4" s="17">
        <f>SUM(CALCULATION!DO4:DQ4)</f>
        <v>16</v>
      </c>
      <c r="EP4" s="17">
        <f>SUM(CALCULATION!DS4:DV4)</f>
        <v>259</v>
      </c>
      <c r="ER4" s="17">
        <f>SUM(CALCULATION!CN4:CQ4)</f>
        <v>179</v>
      </c>
      <c r="ES4" s="28">
        <v>20</v>
      </c>
      <c r="EU4" s="17">
        <f>SUM(CALCULATION!CS4:CV4)</f>
        <v>244</v>
      </c>
      <c r="EV4" s="28">
        <v>18</v>
      </c>
      <c r="EX4" s="17">
        <f>SUM(CALCULATION!CZ4:DC4)</f>
        <v>13</v>
      </c>
      <c r="EY4" s="28">
        <v>2</v>
      </c>
      <c r="FA4" s="17">
        <f>SUM(CALCULATION!DE4:DH4)</f>
        <v>149</v>
      </c>
      <c r="FB4" s="28">
        <v>16</v>
      </c>
      <c r="FD4" s="17">
        <f>SUM(CALCULATION!DJ4:DM4)</f>
        <v>226</v>
      </c>
      <c r="FE4" s="28">
        <v>21</v>
      </c>
      <c r="FG4" s="17">
        <f>SUM(CALCULATION!DO4:DQ4)</f>
        <v>16</v>
      </c>
      <c r="FH4" s="28">
        <v>4</v>
      </c>
      <c r="FJ4" s="17">
        <f>SUM(CALCULATION!DS4:DV4)</f>
        <v>259</v>
      </c>
      <c r="FK4" s="28">
        <v>27</v>
      </c>
      <c r="FM4" s="17">
        <f>SUM(CALCULATION!ER4:ES4)</f>
        <v>199</v>
      </c>
      <c r="FN4" s="28">
        <v>2</v>
      </c>
      <c r="FP4" s="17">
        <f>SUM(CALCULATION!EU4:EV4)</f>
        <v>262</v>
      </c>
      <c r="FQ4" s="28">
        <v>11</v>
      </c>
      <c r="FS4" s="17">
        <f>SUM(CALCULATION!FA4:FB4)</f>
        <v>165</v>
      </c>
      <c r="FT4" s="28">
        <v>5</v>
      </c>
      <c r="FV4" s="17">
        <f>SUM(CALCULATION!FD4:FE4)</f>
        <v>247</v>
      </c>
      <c r="FW4" s="28">
        <v>9</v>
      </c>
      <c r="FY4" s="17">
        <f>SUM(CALCULATION!FG4:FH4)</f>
        <v>20</v>
      </c>
      <c r="FZ4" s="28">
        <v>4</v>
      </c>
      <c r="GB4" s="17">
        <f>SUM(CALCULATION!FJ4:FK4)</f>
        <v>286</v>
      </c>
      <c r="GC4" s="28">
        <v>10</v>
      </c>
    </row>
    <row r="5" ht="15.75" spans="1:185">
      <c r="A5">
        <v>13</v>
      </c>
      <c r="B5">
        <v>17</v>
      </c>
      <c r="C5">
        <v>19</v>
      </c>
      <c r="D5">
        <v>13</v>
      </c>
      <c r="E5">
        <v>13</v>
      </c>
      <c r="I5">
        <v>16</v>
      </c>
      <c r="J5">
        <v>25</v>
      </c>
      <c r="K5">
        <v>29</v>
      </c>
      <c r="L5">
        <v>21</v>
      </c>
      <c r="M5">
        <v>16</v>
      </c>
      <c r="Q5">
        <v>18</v>
      </c>
      <c r="R5">
        <v>7</v>
      </c>
      <c r="S5">
        <v>13</v>
      </c>
      <c r="T5">
        <v>20</v>
      </c>
      <c r="U5">
        <v>4</v>
      </c>
      <c r="Y5">
        <v>13</v>
      </c>
      <c r="Z5">
        <v>14</v>
      </c>
      <c r="AA5">
        <v>20</v>
      </c>
      <c r="AB5">
        <v>21</v>
      </c>
      <c r="AC5">
        <v>14</v>
      </c>
      <c r="AD5">
        <f t="shared" si="0"/>
        <v>82</v>
      </c>
      <c r="AG5">
        <v>13</v>
      </c>
      <c r="AH5">
        <v>21</v>
      </c>
      <c r="AI5">
        <v>30</v>
      </c>
      <c r="AJ5">
        <v>17</v>
      </c>
      <c r="AK5">
        <v>31</v>
      </c>
      <c r="AM5">
        <f>SUM(CALCULATION!A5:E5)</f>
        <v>75</v>
      </c>
      <c r="AN5">
        <v>7</v>
      </c>
      <c r="AO5">
        <v>5</v>
      </c>
      <c r="AQ5" s="13">
        <f>SUM(CALCULATION!AM5:AO5)</f>
        <v>87</v>
      </c>
      <c r="AR5">
        <v>6</v>
      </c>
      <c r="AU5">
        <v>22</v>
      </c>
      <c r="AW5">
        <f>SUM(CALCULATION!AQ5:AR5)</f>
        <v>93</v>
      </c>
      <c r="AX5">
        <v>19</v>
      </c>
      <c r="AZ5" s="13">
        <f>SUM(CALCULATION!Y5:AC5)</f>
        <v>82</v>
      </c>
      <c r="BA5">
        <v>3</v>
      </c>
      <c r="BB5">
        <v>12</v>
      </c>
      <c r="BC5">
        <v>4</v>
      </c>
      <c r="BD5">
        <v>15</v>
      </c>
      <c r="BF5" s="13">
        <f>SUM(CALCULATION!Q5:U5)</f>
        <v>62</v>
      </c>
      <c r="BG5">
        <v>10</v>
      </c>
      <c r="BI5" s="13">
        <f>SUM(CALCULATION!I5:M5)</f>
        <v>107</v>
      </c>
      <c r="BJ5">
        <v>9</v>
      </c>
      <c r="BK5">
        <v>24</v>
      </c>
      <c r="BM5" s="13">
        <f>SUM(CALCULATION!AG5:AK5)</f>
        <v>112</v>
      </c>
      <c r="BN5">
        <v>10</v>
      </c>
      <c r="BO5">
        <v>30</v>
      </c>
      <c r="BQ5" s="13">
        <f>SUM(CALCULATION!AW5:AX5)</f>
        <v>112</v>
      </c>
      <c r="BR5">
        <v>15</v>
      </c>
      <c r="BS5">
        <v>12</v>
      </c>
      <c r="BU5" s="13">
        <f>SUM(CALCULATION!BI5:BK5)</f>
        <v>140</v>
      </c>
      <c r="BV5">
        <v>34</v>
      </c>
      <c r="BW5">
        <v>23</v>
      </c>
      <c r="BY5">
        <v>4</v>
      </c>
      <c r="BZ5">
        <v>3</v>
      </c>
      <c r="CB5" s="13">
        <f>SUM(CALCULATION!BF5:BG5)</f>
        <v>72</v>
      </c>
      <c r="CC5">
        <v>12</v>
      </c>
      <c r="CD5">
        <v>21</v>
      </c>
      <c r="CF5" s="13">
        <f>SUM(CALCULATION!AZ5:BD5)</f>
        <v>116</v>
      </c>
      <c r="CG5">
        <v>27</v>
      </c>
      <c r="CH5">
        <v>31</v>
      </c>
      <c r="CJ5" s="13">
        <f>SUM(CALCULATION!BM5:BO5)</f>
        <v>152</v>
      </c>
      <c r="CK5">
        <v>34</v>
      </c>
      <c r="CL5">
        <v>15</v>
      </c>
      <c r="CN5" s="25">
        <f>SUM(CALCULATION!BQ5:BS5)</f>
        <v>139</v>
      </c>
      <c r="CO5" s="13">
        <v>19</v>
      </c>
      <c r="CP5" s="26">
        <v>10</v>
      </c>
      <c r="CQ5" s="26">
        <v>9</v>
      </c>
      <c r="CS5" s="25">
        <f>SUM(CALCULATION!BU5:BW5)</f>
        <v>197</v>
      </c>
      <c r="CT5" s="13">
        <v>19</v>
      </c>
      <c r="CU5" s="13">
        <v>19</v>
      </c>
      <c r="CV5" s="26">
        <v>18</v>
      </c>
      <c r="CY5" s="27"/>
      <c r="CZ5" s="25">
        <f>SUM(CALCULATION!BY5:BZ5)</f>
        <v>7</v>
      </c>
      <c r="DA5" s="26">
        <v>3</v>
      </c>
      <c r="DB5" s="26">
        <v>2</v>
      </c>
      <c r="DC5" s="26">
        <v>2</v>
      </c>
      <c r="DE5" s="25">
        <f>SUM(CALCULATION!CB5:CD5)</f>
        <v>105</v>
      </c>
      <c r="DF5" s="13">
        <v>10</v>
      </c>
      <c r="DG5" s="26">
        <v>12</v>
      </c>
      <c r="DH5" s="26">
        <v>17</v>
      </c>
      <c r="DJ5" s="25">
        <f>SUM(CALCULATION!CF5:CH5)</f>
        <v>174</v>
      </c>
      <c r="DK5" s="13">
        <v>24</v>
      </c>
      <c r="DL5" s="26">
        <v>9</v>
      </c>
      <c r="DM5" s="26">
        <v>19</v>
      </c>
      <c r="DO5" s="26">
        <v>8</v>
      </c>
      <c r="DP5" s="26">
        <v>2</v>
      </c>
      <c r="DQ5" s="26">
        <v>6</v>
      </c>
      <c r="DS5" s="25">
        <f>SUM(CALCULATION!CJ5:CL5)</f>
        <v>201</v>
      </c>
      <c r="DT5" s="13">
        <v>25</v>
      </c>
      <c r="DU5" s="26">
        <v>10</v>
      </c>
      <c r="DV5" s="26">
        <v>23</v>
      </c>
      <c r="DX5" s="17">
        <f>SUM(CALCULATION!CN5:CQ5)</f>
        <v>177</v>
      </c>
      <c r="EA5" s="17">
        <f>SUM(CALCULATION!CS5:CV5)</f>
        <v>253</v>
      </c>
      <c r="ED5" s="17">
        <f>SUM(CALCULATION!CZ5:DC5)</f>
        <v>14</v>
      </c>
      <c r="EG5" s="17">
        <f>SUM(CALCULATION!DE5:DH5)</f>
        <v>144</v>
      </c>
      <c r="EJ5" s="17">
        <f>SUM(CALCULATION!DJ5:DM5)</f>
        <v>226</v>
      </c>
      <c r="EM5" s="17">
        <f>SUM(CALCULATION!DO5:DQ5)</f>
        <v>16</v>
      </c>
      <c r="EP5" s="17">
        <f>SUM(CALCULATION!DS5:DV5)</f>
        <v>259</v>
      </c>
      <c r="ER5" s="17">
        <f>SUM(CALCULATION!CN5:CQ5)</f>
        <v>177</v>
      </c>
      <c r="ES5" s="28">
        <v>21</v>
      </c>
      <c r="EU5" s="17">
        <f>SUM(CALCULATION!CS5:CV5)</f>
        <v>253</v>
      </c>
      <c r="EV5" s="28">
        <v>19</v>
      </c>
      <c r="EX5" s="17">
        <f>SUM(CALCULATION!CZ5:DC5)</f>
        <v>14</v>
      </c>
      <c r="EY5" s="28">
        <v>2</v>
      </c>
      <c r="FA5" s="17">
        <f>SUM(CALCULATION!DE5:DH5)</f>
        <v>144</v>
      </c>
      <c r="FB5" s="28">
        <v>15</v>
      </c>
      <c r="FD5" s="17">
        <f>SUM(CALCULATION!DJ5:DM5)</f>
        <v>226</v>
      </c>
      <c r="FE5" s="28">
        <v>22</v>
      </c>
      <c r="FG5" s="17">
        <f>SUM(CALCULATION!DO5:DQ5)</f>
        <v>16</v>
      </c>
      <c r="FH5" s="28">
        <v>4</v>
      </c>
      <c r="FJ5" s="17">
        <f>SUM(CALCULATION!DS5:DV5)</f>
        <v>259</v>
      </c>
      <c r="FK5" s="28">
        <v>26</v>
      </c>
      <c r="FM5" s="17">
        <f>SUM(CALCULATION!ER5:ES5)</f>
        <v>198</v>
      </c>
      <c r="FN5" s="28">
        <v>2</v>
      </c>
      <c r="FP5" s="17">
        <f>SUM(CALCULATION!EU5:EV5)</f>
        <v>272</v>
      </c>
      <c r="FQ5" s="28">
        <v>11</v>
      </c>
      <c r="FS5" s="17">
        <f>SUM(CALCULATION!FA5:FB5)</f>
        <v>159</v>
      </c>
      <c r="FT5" s="28">
        <v>5</v>
      </c>
      <c r="FV5" s="17">
        <f>SUM(CALCULATION!FD5:FE5)</f>
        <v>248</v>
      </c>
      <c r="FW5" s="28">
        <v>9</v>
      </c>
      <c r="FY5" s="17">
        <f>SUM(CALCULATION!FG5:FH5)</f>
        <v>20</v>
      </c>
      <c r="FZ5" s="28">
        <v>4</v>
      </c>
      <c r="GB5" s="17">
        <f>SUM(CALCULATION!FJ5:FK5)</f>
        <v>285</v>
      </c>
      <c r="GC5" s="28">
        <v>10</v>
      </c>
    </row>
    <row r="6" ht="15.75" spans="1:185">
      <c r="A6">
        <v>12</v>
      </c>
      <c r="B6">
        <v>16</v>
      </c>
      <c r="C6">
        <v>20</v>
      </c>
      <c r="D6">
        <v>14</v>
      </c>
      <c r="E6">
        <v>8</v>
      </c>
      <c r="I6">
        <v>14</v>
      </c>
      <c r="J6">
        <v>23</v>
      </c>
      <c r="K6">
        <v>30</v>
      </c>
      <c r="L6">
        <v>22</v>
      </c>
      <c r="M6">
        <v>13</v>
      </c>
      <c r="Q6">
        <v>17</v>
      </c>
      <c r="R6">
        <v>7</v>
      </c>
      <c r="S6">
        <v>13</v>
      </c>
      <c r="T6">
        <v>22</v>
      </c>
      <c r="U6">
        <v>5</v>
      </c>
      <c r="Y6">
        <v>13</v>
      </c>
      <c r="Z6">
        <v>13</v>
      </c>
      <c r="AA6">
        <v>22</v>
      </c>
      <c r="AB6">
        <v>22</v>
      </c>
      <c r="AC6">
        <v>9</v>
      </c>
      <c r="AD6">
        <f t="shared" si="0"/>
        <v>79</v>
      </c>
      <c r="AG6">
        <v>13</v>
      </c>
      <c r="AH6">
        <v>19</v>
      </c>
      <c r="AI6">
        <v>30</v>
      </c>
      <c r="AJ6">
        <v>17</v>
      </c>
      <c r="AK6">
        <v>24</v>
      </c>
      <c r="AM6">
        <f>SUM(CALCULATION!A6:E6)</f>
        <v>70</v>
      </c>
      <c r="AN6">
        <v>7</v>
      </c>
      <c r="AO6">
        <v>5</v>
      </c>
      <c r="AQ6" s="13">
        <f>SUM(CALCULATION!AM6:AO6)</f>
        <v>82</v>
      </c>
      <c r="AR6">
        <v>4</v>
      </c>
      <c r="AU6">
        <v>20</v>
      </c>
      <c r="AW6">
        <f>SUM(CALCULATION!AQ6:AR6)</f>
        <v>86</v>
      </c>
      <c r="AX6">
        <v>19</v>
      </c>
      <c r="AZ6" s="13">
        <f>SUM(CALCULATION!Y6:AC6)</f>
        <v>79</v>
      </c>
      <c r="BA6">
        <v>3</v>
      </c>
      <c r="BB6">
        <v>14</v>
      </c>
      <c r="BC6">
        <v>4</v>
      </c>
      <c r="BD6">
        <v>15</v>
      </c>
      <c r="BF6" s="13">
        <f>SUM(CALCULATION!Q6:U6)</f>
        <v>64</v>
      </c>
      <c r="BG6">
        <v>10</v>
      </c>
      <c r="BI6" s="13">
        <f>SUM(CALCULATION!I6:M6)</f>
        <v>102</v>
      </c>
      <c r="BJ6">
        <v>9</v>
      </c>
      <c r="BK6">
        <v>26</v>
      </c>
      <c r="BM6" s="13">
        <f>SUM(CALCULATION!AG6:AK6)</f>
        <v>103</v>
      </c>
      <c r="BN6">
        <v>10</v>
      </c>
      <c r="BO6">
        <v>30</v>
      </c>
      <c r="BQ6" s="13">
        <f>SUM(CALCULATION!AW6:AX6)</f>
        <v>105</v>
      </c>
      <c r="BR6">
        <v>14</v>
      </c>
      <c r="BS6">
        <v>12</v>
      </c>
      <c r="BU6" s="13">
        <f>SUM(CALCULATION!BI6:BK6)</f>
        <v>137</v>
      </c>
      <c r="BV6">
        <v>35</v>
      </c>
      <c r="BW6">
        <v>23</v>
      </c>
      <c r="BY6">
        <v>4</v>
      </c>
      <c r="BZ6">
        <v>3</v>
      </c>
      <c r="CB6" s="13">
        <f>SUM(CALCULATION!BF6:BG6)</f>
        <v>74</v>
      </c>
      <c r="CC6">
        <v>12</v>
      </c>
      <c r="CD6">
        <v>24</v>
      </c>
      <c r="CF6" s="13">
        <f>SUM(CALCULATION!AZ6:BD6)</f>
        <v>115</v>
      </c>
      <c r="CG6">
        <v>29</v>
      </c>
      <c r="CH6">
        <v>31</v>
      </c>
      <c r="CJ6" s="13">
        <f>SUM(CALCULATION!BM6:BO6)</f>
        <v>143</v>
      </c>
      <c r="CK6">
        <v>36</v>
      </c>
      <c r="CL6">
        <v>15</v>
      </c>
      <c r="CN6" s="25">
        <f>SUM(CALCULATION!BQ6:BS6)</f>
        <v>131</v>
      </c>
      <c r="CO6" s="13">
        <v>17</v>
      </c>
      <c r="CP6" s="26">
        <v>10</v>
      </c>
      <c r="CQ6" s="26">
        <v>10</v>
      </c>
      <c r="CS6" s="25">
        <f>SUM(CALCULATION!BU6:BW6)</f>
        <v>195</v>
      </c>
      <c r="CT6" s="13">
        <v>15</v>
      </c>
      <c r="CU6" s="13">
        <v>15</v>
      </c>
      <c r="CV6" s="26">
        <v>17</v>
      </c>
      <c r="CY6" s="27"/>
      <c r="CZ6" s="25">
        <f>SUM(CALCULATION!BY6:BZ6)</f>
        <v>7</v>
      </c>
      <c r="DA6" s="26">
        <v>2</v>
      </c>
      <c r="DB6" s="26">
        <v>2</v>
      </c>
      <c r="DC6" s="26">
        <v>2</v>
      </c>
      <c r="DE6" s="25">
        <f>SUM(CALCULATION!CB6:CD6)</f>
        <v>110</v>
      </c>
      <c r="DF6" s="13">
        <v>8</v>
      </c>
      <c r="DG6" s="26">
        <v>15</v>
      </c>
      <c r="DH6" s="26">
        <v>10</v>
      </c>
      <c r="DJ6" s="25">
        <f>SUM(CALCULATION!CF6:CH6)</f>
        <v>175</v>
      </c>
      <c r="DK6" s="13">
        <v>20</v>
      </c>
      <c r="DL6" s="26">
        <v>11</v>
      </c>
      <c r="DM6" s="26">
        <v>16</v>
      </c>
      <c r="DO6" s="26">
        <v>6</v>
      </c>
      <c r="DP6" s="26">
        <v>2</v>
      </c>
      <c r="DQ6" s="26">
        <v>6</v>
      </c>
      <c r="DS6" s="25">
        <f>SUM(CALCULATION!CJ6:CL6)</f>
        <v>194</v>
      </c>
      <c r="DT6" s="13">
        <v>21</v>
      </c>
      <c r="DU6" s="26">
        <v>11</v>
      </c>
      <c r="DV6" s="26">
        <v>22</v>
      </c>
      <c r="DX6" s="17">
        <f>SUM(CALCULATION!CN6:CQ6)</f>
        <v>168</v>
      </c>
      <c r="EA6" s="17">
        <f>SUM(CALCULATION!CS6:CV6)</f>
        <v>242</v>
      </c>
      <c r="ED6" s="17">
        <f>SUM(CALCULATION!CZ6:DC6)</f>
        <v>13</v>
      </c>
      <c r="EG6" s="17">
        <f>SUM(CALCULATION!DE6:DH6)</f>
        <v>143</v>
      </c>
      <c r="EJ6" s="17">
        <f>SUM(CALCULATION!DJ6:DM6)</f>
        <v>222</v>
      </c>
      <c r="EM6" s="17">
        <f>SUM(CALCULATION!DO6:DQ6)</f>
        <v>14</v>
      </c>
      <c r="EP6" s="17">
        <f>SUM(CALCULATION!DS6:DV6)</f>
        <v>248</v>
      </c>
      <c r="ER6" s="17">
        <f>SUM(CALCULATION!CN6:CQ6)</f>
        <v>168</v>
      </c>
      <c r="ES6" s="28">
        <v>19</v>
      </c>
      <c r="EU6" s="17">
        <f>SUM(CALCULATION!CS6:CV6)</f>
        <v>242</v>
      </c>
      <c r="EV6" s="28">
        <v>19</v>
      </c>
      <c r="EX6" s="17">
        <f>SUM(CALCULATION!CZ6:DC6)</f>
        <v>13</v>
      </c>
      <c r="EY6" s="28">
        <v>2</v>
      </c>
      <c r="FA6" s="17">
        <f>SUM(CALCULATION!DE6:DH6)</f>
        <v>143</v>
      </c>
      <c r="FB6" s="28">
        <v>17</v>
      </c>
      <c r="FD6" s="17">
        <f>SUM(CALCULATION!DJ6:DM6)</f>
        <v>222</v>
      </c>
      <c r="FE6" s="28">
        <v>17</v>
      </c>
      <c r="FG6" s="17">
        <f>SUM(CALCULATION!DO6:DQ6)</f>
        <v>14</v>
      </c>
      <c r="FH6" s="28">
        <v>4</v>
      </c>
      <c r="FJ6" s="17">
        <f>SUM(CALCULATION!DS6:DV6)</f>
        <v>248</v>
      </c>
      <c r="FK6" s="28">
        <v>27</v>
      </c>
      <c r="FM6" s="17">
        <f>SUM(CALCULATION!ER6:ES6)</f>
        <v>187</v>
      </c>
      <c r="FN6" s="28">
        <v>2</v>
      </c>
      <c r="FP6" s="17">
        <f>SUM(CALCULATION!EU6:EV6)</f>
        <v>261</v>
      </c>
      <c r="FQ6" s="28">
        <v>12</v>
      </c>
      <c r="FS6" s="17">
        <f>SUM(CALCULATION!FA6:FB6)</f>
        <v>160</v>
      </c>
      <c r="FT6" s="28">
        <v>8</v>
      </c>
      <c r="FV6" s="17">
        <f>SUM(CALCULATION!FD6:FE6)</f>
        <v>239</v>
      </c>
      <c r="FW6" s="28">
        <v>9</v>
      </c>
      <c r="FY6" s="17">
        <f>SUM(CALCULATION!FG6:FH6)</f>
        <v>18</v>
      </c>
      <c r="FZ6" s="28">
        <v>4</v>
      </c>
      <c r="GB6" s="17">
        <f>SUM(CALCULATION!FJ6:FK6)</f>
        <v>275</v>
      </c>
      <c r="GC6" s="28">
        <v>10</v>
      </c>
    </row>
    <row r="7" ht="15.75" spans="1:185">
      <c r="A7">
        <v>13</v>
      </c>
      <c r="B7">
        <v>17</v>
      </c>
      <c r="C7">
        <v>5</v>
      </c>
      <c r="D7">
        <v>14</v>
      </c>
      <c r="E7">
        <v>13</v>
      </c>
      <c r="I7">
        <v>16</v>
      </c>
      <c r="J7">
        <v>25</v>
      </c>
      <c r="K7">
        <v>13</v>
      </c>
      <c r="L7">
        <v>22</v>
      </c>
      <c r="M7">
        <v>15</v>
      </c>
      <c r="Q7">
        <v>16</v>
      </c>
      <c r="R7">
        <v>7</v>
      </c>
      <c r="S7">
        <v>5</v>
      </c>
      <c r="T7">
        <v>22</v>
      </c>
      <c r="U7">
        <v>5</v>
      </c>
      <c r="Y7">
        <v>13</v>
      </c>
      <c r="Z7">
        <v>14</v>
      </c>
      <c r="AA7">
        <v>9</v>
      </c>
      <c r="AB7">
        <v>22</v>
      </c>
      <c r="AC7">
        <v>15</v>
      </c>
      <c r="AD7">
        <f t="shared" si="0"/>
        <v>73</v>
      </c>
      <c r="AG7">
        <v>13</v>
      </c>
      <c r="AH7">
        <v>20</v>
      </c>
      <c r="AI7">
        <v>21</v>
      </c>
      <c r="AJ7">
        <v>17</v>
      </c>
      <c r="AK7">
        <v>33</v>
      </c>
      <c r="AM7">
        <f>SUM(CALCULATION!A7:E7)</f>
        <v>62</v>
      </c>
      <c r="AN7">
        <v>5</v>
      </c>
      <c r="AO7">
        <v>6</v>
      </c>
      <c r="AQ7" s="13">
        <f>SUM(CALCULATION!AM7:AO7)</f>
        <v>73</v>
      </c>
      <c r="AR7">
        <v>4</v>
      </c>
      <c r="AU7">
        <v>27</v>
      </c>
      <c r="AW7">
        <f>SUM(CALCULATION!AQ7:AR7)</f>
        <v>77</v>
      </c>
      <c r="AX7">
        <v>19</v>
      </c>
      <c r="AZ7" s="13">
        <f>SUM(CALCULATION!Y7:AC7)</f>
        <v>73</v>
      </c>
      <c r="BA7">
        <v>3</v>
      </c>
      <c r="BB7">
        <v>14</v>
      </c>
      <c r="BC7">
        <v>2</v>
      </c>
      <c r="BD7">
        <v>15</v>
      </c>
      <c r="BF7" s="13">
        <f>SUM(CALCULATION!Q7:U7)</f>
        <v>55</v>
      </c>
      <c r="BG7">
        <v>11</v>
      </c>
      <c r="BI7" s="13">
        <f>SUM(CALCULATION!I7:M7)</f>
        <v>91</v>
      </c>
      <c r="BJ7">
        <v>6</v>
      </c>
      <c r="BK7">
        <v>26</v>
      </c>
      <c r="BM7" s="13">
        <f>SUM(CALCULATION!AG7:AK7)</f>
        <v>104</v>
      </c>
      <c r="BN7">
        <v>7</v>
      </c>
      <c r="BO7">
        <v>31</v>
      </c>
      <c r="BQ7" s="13">
        <f>SUM(CALCULATION!AW7:AX7)</f>
        <v>96</v>
      </c>
      <c r="BR7">
        <v>16</v>
      </c>
      <c r="BS7">
        <v>12</v>
      </c>
      <c r="BU7" s="13">
        <f>SUM(CALCULATION!BI7:BK7)</f>
        <v>123</v>
      </c>
      <c r="BV7">
        <v>35</v>
      </c>
      <c r="BW7">
        <v>21</v>
      </c>
      <c r="BY7">
        <v>3</v>
      </c>
      <c r="BZ7">
        <v>3</v>
      </c>
      <c r="CB7" s="13">
        <f>SUM(CALCULATION!BF7:BG7)</f>
        <v>66</v>
      </c>
      <c r="CC7">
        <v>12</v>
      </c>
      <c r="CD7">
        <v>22</v>
      </c>
      <c r="CF7" s="13">
        <f>SUM(CALCULATION!AZ7:BD7)</f>
        <v>107</v>
      </c>
      <c r="CG7">
        <v>29</v>
      </c>
      <c r="CH7">
        <v>27</v>
      </c>
      <c r="CJ7" s="13">
        <f>SUM(CALCULATION!BM7:BO7)</f>
        <v>142</v>
      </c>
      <c r="CK7">
        <v>34</v>
      </c>
      <c r="CL7">
        <v>13</v>
      </c>
      <c r="CN7" s="25">
        <f>SUM(CALCULATION!BQ7:BS7)</f>
        <v>124</v>
      </c>
      <c r="CO7" s="13">
        <v>14</v>
      </c>
      <c r="CP7" s="26">
        <v>11</v>
      </c>
      <c r="CQ7" s="26">
        <v>9</v>
      </c>
      <c r="CS7" s="25">
        <f>SUM(CALCULATION!BU7:BW7)</f>
        <v>179</v>
      </c>
      <c r="CT7" s="13">
        <v>12</v>
      </c>
      <c r="CU7" s="13">
        <v>12</v>
      </c>
      <c r="CV7" s="26">
        <v>17</v>
      </c>
      <c r="CY7" s="27"/>
      <c r="CZ7" s="25">
        <f>SUM(CALCULATION!BY7:BZ7)</f>
        <v>6</v>
      </c>
      <c r="DA7" s="26">
        <v>1</v>
      </c>
      <c r="DB7" s="26">
        <v>2</v>
      </c>
      <c r="DC7" s="26">
        <v>1</v>
      </c>
      <c r="DE7" s="25">
        <f>SUM(CALCULATION!CB7:CD7)</f>
        <v>100</v>
      </c>
      <c r="DF7" s="13">
        <v>6</v>
      </c>
      <c r="DG7" s="26">
        <v>15</v>
      </c>
      <c r="DH7" s="26">
        <v>15</v>
      </c>
      <c r="DJ7" s="25">
        <f>SUM(CALCULATION!CF7:CH7)</f>
        <v>163</v>
      </c>
      <c r="DK7" s="13">
        <v>18</v>
      </c>
      <c r="DL7" s="26">
        <v>10</v>
      </c>
      <c r="DM7" s="26">
        <v>19</v>
      </c>
      <c r="DO7" s="26">
        <v>6</v>
      </c>
      <c r="DP7" s="26">
        <v>2</v>
      </c>
      <c r="DQ7" s="26">
        <v>4</v>
      </c>
      <c r="DS7" s="25">
        <f>SUM(CALCULATION!CJ7:CL7)</f>
        <v>189</v>
      </c>
      <c r="DT7" s="13">
        <v>17</v>
      </c>
      <c r="DU7" s="26">
        <v>11</v>
      </c>
      <c r="DV7" s="26">
        <v>18</v>
      </c>
      <c r="DX7" s="17">
        <f>SUM(CALCULATION!CN7:CQ7)</f>
        <v>158</v>
      </c>
      <c r="EA7" s="17">
        <f>SUM(CALCULATION!CS7:CV7)</f>
        <v>220</v>
      </c>
      <c r="ED7" s="17">
        <f>SUM(CALCULATION!CZ7:DC7)</f>
        <v>10</v>
      </c>
      <c r="EG7" s="17">
        <f>SUM(CALCULATION!DE7:DH7)</f>
        <v>136</v>
      </c>
      <c r="EJ7" s="17">
        <f>SUM(CALCULATION!DJ7:DM7)</f>
        <v>210</v>
      </c>
      <c r="EM7" s="17">
        <f>SUM(CALCULATION!DO7:DQ7)</f>
        <v>12</v>
      </c>
      <c r="EP7" s="17">
        <f>SUM(CALCULATION!DS7:DV7)</f>
        <v>235</v>
      </c>
      <c r="ER7" s="17">
        <f>SUM(CALCULATION!CN7:CQ7)</f>
        <v>158</v>
      </c>
      <c r="ES7" s="28">
        <v>20</v>
      </c>
      <c r="EU7" s="17">
        <f>SUM(CALCULATION!CS7:CV7)</f>
        <v>220</v>
      </c>
      <c r="EV7" s="28">
        <v>16</v>
      </c>
      <c r="EX7" s="17">
        <f>SUM(CALCULATION!CZ7:DC7)</f>
        <v>10</v>
      </c>
      <c r="EY7" s="28">
        <v>1</v>
      </c>
      <c r="FA7" s="17">
        <f>SUM(CALCULATION!DE7:DH7)</f>
        <v>136</v>
      </c>
      <c r="FB7" s="28">
        <v>15</v>
      </c>
      <c r="FD7" s="17">
        <f>SUM(CALCULATION!DJ7:DM7)</f>
        <v>210</v>
      </c>
      <c r="FE7" s="28">
        <v>20</v>
      </c>
      <c r="FG7" s="17">
        <f>SUM(CALCULATION!DO7:DQ7)</f>
        <v>12</v>
      </c>
      <c r="FH7" s="28">
        <v>4</v>
      </c>
      <c r="FJ7" s="17">
        <f>SUM(CALCULATION!DS7:DV7)</f>
        <v>235</v>
      </c>
      <c r="FK7" s="28">
        <v>20</v>
      </c>
      <c r="FM7" s="17">
        <f>SUM(CALCULATION!ER7:ES7)</f>
        <v>178</v>
      </c>
      <c r="FN7" s="28">
        <v>2</v>
      </c>
      <c r="FP7" s="17">
        <f>SUM(CALCULATION!EU7:EV7)</f>
        <v>236</v>
      </c>
      <c r="FQ7" s="28">
        <v>10</v>
      </c>
      <c r="FS7" s="17">
        <f>SUM(CALCULATION!FA7:FB7)</f>
        <v>151</v>
      </c>
      <c r="FT7" s="28">
        <v>5</v>
      </c>
      <c r="FV7" s="17">
        <f>SUM(CALCULATION!FD7:FE7)</f>
        <v>230</v>
      </c>
      <c r="FW7" s="28">
        <v>8</v>
      </c>
      <c r="FY7" s="17">
        <f>SUM(CALCULATION!FG7:FH7)</f>
        <v>16</v>
      </c>
      <c r="FZ7" s="28">
        <v>4</v>
      </c>
      <c r="GB7" s="17">
        <f>SUM(CALCULATION!FJ7:FK7)</f>
        <v>255</v>
      </c>
      <c r="GC7" s="28">
        <v>10</v>
      </c>
    </row>
    <row r="8" ht="15.75" spans="1:185">
      <c r="A8">
        <v>13</v>
      </c>
      <c r="B8">
        <v>17</v>
      </c>
      <c r="C8">
        <v>19</v>
      </c>
      <c r="D8">
        <v>14</v>
      </c>
      <c r="E8">
        <v>13</v>
      </c>
      <c r="I8">
        <v>16</v>
      </c>
      <c r="J8">
        <v>25</v>
      </c>
      <c r="K8">
        <v>21</v>
      </c>
      <c r="L8">
        <v>22</v>
      </c>
      <c r="M8">
        <v>17</v>
      </c>
      <c r="Q8">
        <v>16</v>
      </c>
      <c r="R8">
        <v>7</v>
      </c>
      <c r="S8">
        <v>9</v>
      </c>
      <c r="T8">
        <v>22</v>
      </c>
      <c r="U8">
        <v>5</v>
      </c>
      <c r="Y8">
        <v>11</v>
      </c>
      <c r="Z8">
        <v>14</v>
      </c>
      <c r="AA8">
        <v>17</v>
      </c>
      <c r="AB8">
        <v>22</v>
      </c>
      <c r="AC8">
        <v>15</v>
      </c>
      <c r="AD8">
        <f t="shared" si="0"/>
        <v>79</v>
      </c>
      <c r="AG8">
        <v>13</v>
      </c>
      <c r="AH8">
        <v>21</v>
      </c>
      <c r="AI8">
        <v>25</v>
      </c>
      <c r="AJ8">
        <v>17</v>
      </c>
      <c r="AK8">
        <v>36</v>
      </c>
      <c r="AM8">
        <f>SUM(CALCULATION!A8:E8)</f>
        <v>76</v>
      </c>
      <c r="AN8">
        <v>6</v>
      </c>
      <c r="AO8">
        <v>6</v>
      </c>
      <c r="AQ8" s="13">
        <f>SUM(CALCULATION!AM8:AO8)</f>
        <v>88</v>
      </c>
      <c r="AR8">
        <v>4</v>
      </c>
      <c r="AU8">
        <v>17</v>
      </c>
      <c r="AW8">
        <f>SUM(CALCULATION!AQ8:AR8)</f>
        <v>92</v>
      </c>
      <c r="AX8">
        <v>19</v>
      </c>
      <c r="AZ8" s="13">
        <f>SUM(CALCULATION!Y8:AC8)</f>
        <v>79</v>
      </c>
      <c r="BA8">
        <v>3</v>
      </c>
      <c r="BB8">
        <v>13</v>
      </c>
      <c r="BC8">
        <v>3</v>
      </c>
      <c r="BD8">
        <v>14</v>
      </c>
      <c r="BF8" s="13">
        <f>SUM(CALCULATION!Q8:U8)</f>
        <v>59</v>
      </c>
      <c r="BG8">
        <v>11</v>
      </c>
      <c r="BI8" s="13">
        <f>SUM(CALCULATION!I8:M8)</f>
        <v>101</v>
      </c>
      <c r="BJ8">
        <v>9</v>
      </c>
      <c r="BK8">
        <v>26</v>
      </c>
      <c r="BM8" s="13">
        <f>SUM(CALCULATION!AG8:AK8)</f>
        <v>112</v>
      </c>
      <c r="BN8">
        <v>5</v>
      </c>
      <c r="BO8">
        <v>29</v>
      </c>
      <c r="BQ8" s="13">
        <f>SUM(CALCULATION!AW8:AX8)</f>
        <v>111</v>
      </c>
      <c r="BR8">
        <v>16</v>
      </c>
      <c r="BS8">
        <v>14</v>
      </c>
      <c r="BU8" s="13">
        <f>SUM(CALCULATION!BI8:BK8)</f>
        <v>136</v>
      </c>
      <c r="BV8">
        <v>35</v>
      </c>
      <c r="BW8">
        <v>22</v>
      </c>
      <c r="BY8">
        <v>4</v>
      </c>
      <c r="BZ8">
        <v>3</v>
      </c>
      <c r="CB8" s="13">
        <f>SUM(CALCULATION!BF8:BG8)</f>
        <v>70</v>
      </c>
      <c r="CC8">
        <v>12</v>
      </c>
      <c r="CD8">
        <v>25</v>
      </c>
      <c r="CF8" s="13">
        <f>SUM(CALCULATION!AZ8:BD8)</f>
        <v>112</v>
      </c>
      <c r="CG8">
        <v>29</v>
      </c>
      <c r="CH8">
        <v>30</v>
      </c>
      <c r="CJ8" s="13">
        <f>SUM(CALCULATION!BM8:BO8)</f>
        <v>146</v>
      </c>
      <c r="CK8">
        <v>34</v>
      </c>
      <c r="CL8">
        <v>14</v>
      </c>
      <c r="CN8" s="25">
        <f>SUM(CALCULATION!BQ8:BS8)</f>
        <v>141</v>
      </c>
      <c r="CO8" s="13">
        <v>18</v>
      </c>
      <c r="CP8" s="26">
        <v>11</v>
      </c>
      <c r="CQ8" s="26">
        <v>10</v>
      </c>
      <c r="CS8" s="25">
        <f>SUM(CALCULATION!BU8:BW8)</f>
        <v>193</v>
      </c>
      <c r="CT8" s="13">
        <v>14</v>
      </c>
      <c r="CU8" s="13">
        <v>14</v>
      </c>
      <c r="CV8" s="26">
        <v>17</v>
      </c>
      <c r="CY8" s="27"/>
      <c r="CZ8" s="25">
        <f>SUM(CALCULATION!BY8:BZ8)</f>
        <v>7</v>
      </c>
      <c r="DA8" s="26">
        <v>2</v>
      </c>
      <c r="DB8" s="26">
        <v>2</v>
      </c>
      <c r="DC8" s="26">
        <v>2</v>
      </c>
      <c r="DE8" s="25">
        <f>SUM(CALCULATION!CB8:CD8)</f>
        <v>107</v>
      </c>
      <c r="DF8" s="13">
        <v>8</v>
      </c>
      <c r="DG8" s="26">
        <v>15</v>
      </c>
      <c r="DH8" s="26">
        <v>12</v>
      </c>
      <c r="DJ8" s="25">
        <f>SUM(CALCULATION!CF8:CH8)</f>
        <v>171</v>
      </c>
      <c r="DK8" s="13">
        <v>19</v>
      </c>
      <c r="DL8" s="26">
        <v>9</v>
      </c>
      <c r="DM8" s="26">
        <v>18</v>
      </c>
      <c r="DO8" s="26">
        <v>6</v>
      </c>
      <c r="DP8" s="26">
        <v>2</v>
      </c>
      <c r="DQ8" s="26">
        <v>6</v>
      </c>
      <c r="DS8" s="25">
        <f>SUM(CALCULATION!CJ8:CL8)</f>
        <v>194</v>
      </c>
      <c r="DT8" s="13">
        <v>21</v>
      </c>
      <c r="DU8" s="26">
        <v>11</v>
      </c>
      <c r="DV8" s="26">
        <v>20</v>
      </c>
      <c r="DX8" s="17">
        <f>SUM(CALCULATION!CN8:CQ8)</f>
        <v>180</v>
      </c>
      <c r="EA8" s="17">
        <f>SUM(CALCULATION!CS8:CV8)</f>
        <v>238</v>
      </c>
      <c r="ED8" s="17">
        <f>SUM(CALCULATION!CZ8:DC8)</f>
        <v>13</v>
      </c>
      <c r="EG8" s="17">
        <f>SUM(CALCULATION!DE8:DH8)</f>
        <v>142</v>
      </c>
      <c r="EJ8" s="17">
        <f>SUM(CALCULATION!DJ8:DM8)</f>
        <v>217</v>
      </c>
      <c r="EM8" s="17">
        <f>SUM(CALCULATION!DO8:DQ8)</f>
        <v>14</v>
      </c>
      <c r="EP8" s="17">
        <f>SUM(CALCULATION!DS8:DV8)</f>
        <v>246</v>
      </c>
      <c r="ER8" s="17">
        <f>SUM(CALCULATION!CN8:CQ8)</f>
        <v>180</v>
      </c>
      <c r="ES8" s="28">
        <v>22</v>
      </c>
      <c r="EU8" s="17">
        <f>SUM(CALCULATION!CS8:CV8)</f>
        <v>238</v>
      </c>
      <c r="EV8" s="28">
        <v>18</v>
      </c>
      <c r="EX8" s="17">
        <f>SUM(CALCULATION!CZ8:DC8)</f>
        <v>13</v>
      </c>
      <c r="EY8" s="28">
        <v>2</v>
      </c>
      <c r="FA8" s="17">
        <f>SUM(CALCULATION!DE8:DH8)</f>
        <v>142</v>
      </c>
      <c r="FB8" s="28">
        <v>17</v>
      </c>
      <c r="FD8" s="17">
        <f>SUM(CALCULATION!DJ8:DM8)</f>
        <v>217</v>
      </c>
      <c r="FE8" s="28">
        <v>19</v>
      </c>
      <c r="FG8" s="17">
        <f>SUM(CALCULATION!DO8:DQ8)</f>
        <v>14</v>
      </c>
      <c r="FH8" s="28">
        <v>4</v>
      </c>
      <c r="FJ8" s="17">
        <f>SUM(CALCULATION!DS8:DV8)</f>
        <v>246</v>
      </c>
      <c r="FK8" s="28">
        <v>26</v>
      </c>
      <c r="FM8" s="17">
        <f>SUM(CALCULATION!ER8:ES8)</f>
        <v>202</v>
      </c>
      <c r="FN8" s="28">
        <v>2</v>
      </c>
      <c r="FP8" s="17">
        <f>SUM(CALCULATION!EU8:EV8)</f>
        <v>256</v>
      </c>
      <c r="FQ8" s="28">
        <v>11</v>
      </c>
      <c r="FS8" s="17">
        <f>SUM(CALCULATION!FA8:FB8)</f>
        <v>159</v>
      </c>
      <c r="FT8" s="28">
        <v>8</v>
      </c>
      <c r="FV8" s="17">
        <f>SUM(CALCULATION!FD8:FE8)</f>
        <v>236</v>
      </c>
      <c r="FW8" s="28">
        <v>9</v>
      </c>
      <c r="FY8" s="17">
        <f>SUM(CALCULATION!FG8:FH8)</f>
        <v>18</v>
      </c>
      <c r="FZ8" s="28">
        <v>4</v>
      </c>
      <c r="GB8" s="17">
        <f>SUM(CALCULATION!FJ8:FK8)</f>
        <v>272</v>
      </c>
      <c r="GC8" s="28">
        <v>10</v>
      </c>
    </row>
    <row r="9" ht="15.75" spans="1:185">
      <c r="A9">
        <v>13</v>
      </c>
      <c r="B9">
        <v>16</v>
      </c>
      <c r="C9">
        <v>19</v>
      </c>
      <c r="D9">
        <v>12</v>
      </c>
      <c r="E9">
        <v>11</v>
      </c>
      <c r="I9">
        <v>16</v>
      </c>
      <c r="J9">
        <v>25</v>
      </c>
      <c r="K9">
        <v>27</v>
      </c>
      <c r="L9">
        <v>20</v>
      </c>
      <c r="M9">
        <v>14</v>
      </c>
      <c r="Q9">
        <v>18</v>
      </c>
      <c r="R9">
        <v>7</v>
      </c>
      <c r="S9">
        <v>11</v>
      </c>
      <c r="T9">
        <v>20</v>
      </c>
      <c r="U9">
        <v>3</v>
      </c>
      <c r="Y9">
        <v>13</v>
      </c>
      <c r="Z9">
        <v>14</v>
      </c>
      <c r="AA9">
        <v>19</v>
      </c>
      <c r="AB9">
        <v>21</v>
      </c>
      <c r="AC9">
        <v>12</v>
      </c>
      <c r="AD9">
        <f t="shared" si="0"/>
        <v>79</v>
      </c>
      <c r="AG9">
        <v>13</v>
      </c>
      <c r="AH9">
        <v>21</v>
      </c>
      <c r="AI9">
        <v>30</v>
      </c>
      <c r="AJ9">
        <v>15</v>
      </c>
      <c r="AK9">
        <v>27</v>
      </c>
      <c r="AM9">
        <f>SUM(CALCULATION!A9:E9)</f>
        <v>71</v>
      </c>
      <c r="AN9">
        <v>7</v>
      </c>
      <c r="AO9">
        <v>4</v>
      </c>
      <c r="AQ9" s="13">
        <f>SUM(CALCULATION!AM9:AO9)</f>
        <v>82</v>
      </c>
      <c r="AR9">
        <v>0</v>
      </c>
      <c r="AU9">
        <v>25</v>
      </c>
      <c r="AW9">
        <f>SUM(CALCULATION!AQ9:AR9)</f>
        <v>82</v>
      </c>
      <c r="AX9">
        <v>17</v>
      </c>
      <c r="AZ9" s="13">
        <f>SUM(CALCULATION!Y9:AC9)</f>
        <v>79</v>
      </c>
      <c r="BA9">
        <v>1</v>
      </c>
      <c r="BB9">
        <v>9</v>
      </c>
      <c r="BC9">
        <v>1</v>
      </c>
      <c r="BD9">
        <v>11</v>
      </c>
      <c r="BF9" s="13">
        <f>SUM(CALCULATION!Q9:U9)</f>
        <v>59</v>
      </c>
      <c r="BG9">
        <v>11</v>
      </c>
      <c r="BI9" s="13">
        <f>SUM(CALCULATION!I9:M9)</f>
        <v>102</v>
      </c>
      <c r="BJ9">
        <v>3</v>
      </c>
      <c r="BK9">
        <v>24</v>
      </c>
      <c r="BM9" s="13">
        <f>SUM(CALCULATION!AG9:AK9)</f>
        <v>106</v>
      </c>
      <c r="BN9">
        <v>4</v>
      </c>
      <c r="BO9">
        <v>27</v>
      </c>
      <c r="BQ9" s="13">
        <f>SUM(CALCULATION!AW9:AX9)</f>
        <v>99</v>
      </c>
      <c r="BR9">
        <v>14</v>
      </c>
      <c r="BS9">
        <v>11</v>
      </c>
      <c r="BU9" s="13">
        <f>SUM(CALCULATION!BI9:BK9)</f>
        <v>129</v>
      </c>
      <c r="BV9">
        <v>35</v>
      </c>
      <c r="BW9">
        <v>24</v>
      </c>
      <c r="BY9">
        <v>4</v>
      </c>
      <c r="BZ9">
        <v>3</v>
      </c>
      <c r="CB9" s="13">
        <f>SUM(CALCULATION!BF9:BG9)</f>
        <v>70</v>
      </c>
      <c r="CC9">
        <v>12</v>
      </c>
      <c r="CD9">
        <v>23</v>
      </c>
      <c r="CF9" s="13">
        <f>SUM(CALCULATION!AZ9:BD9)</f>
        <v>101</v>
      </c>
      <c r="CG9">
        <v>28</v>
      </c>
      <c r="CH9">
        <v>30</v>
      </c>
      <c r="CJ9" s="13">
        <f>SUM(CALCULATION!BM9:BO9)</f>
        <v>137</v>
      </c>
      <c r="CK9">
        <v>31</v>
      </c>
      <c r="CL9">
        <v>9</v>
      </c>
      <c r="CN9" s="25">
        <f>SUM(CALCULATION!BQ9:BS9)</f>
        <v>124</v>
      </c>
      <c r="CO9" s="13">
        <v>19</v>
      </c>
      <c r="CP9" s="26">
        <v>8</v>
      </c>
      <c r="CQ9" s="26">
        <v>6</v>
      </c>
      <c r="CS9" s="25">
        <f>SUM(CALCULATION!BU9:BW9)</f>
        <v>188</v>
      </c>
      <c r="CT9" s="13">
        <v>17</v>
      </c>
      <c r="CU9" s="13">
        <v>17</v>
      </c>
      <c r="CV9" s="26">
        <v>11</v>
      </c>
      <c r="CY9" s="27"/>
      <c r="CZ9" s="25">
        <f>SUM(CALCULATION!BY9:BZ9)</f>
        <v>7</v>
      </c>
      <c r="DA9" s="26">
        <v>3</v>
      </c>
      <c r="DB9" s="26">
        <v>2</v>
      </c>
      <c r="DC9" s="26">
        <v>2</v>
      </c>
      <c r="DE9" s="25">
        <f>SUM(CALCULATION!CB9:CD9)</f>
        <v>105</v>
      </c>
      <c r="DF9" s="13">
        <v>8</v>
      </c>
      <c r="DG9" s="26">
        <v>13</v>
      </c>
      <c r="DH9" s="26">
        <v>11</v>
      </c>
      <c r="DJ9" s="25">
        <f>SUM(CALCULATION!CF9:CH9)</f>
        <v>159</v>
      </c>
      <c r="DK9" s="13">
        <v>20</v>
      </c>
      <c r="DL9" s="26">
        <v>7</v>
      </c>
      <c r="DM9" s="26">
        <v>13</v>
      </c>
      <c r="DO9" s="26">
        <v>6</v>
      </c>
      <c r="DP9" s="26">
        <v>2</v>
      </c>
      <c r="DQ9" s="26">
        <v>6</v>
      </c>
      <c r="DS9" s="25">
        <f>SUM(CALCULATION!CJ9:CL9)</f>
        <v>177</v>
      </c>
      <c r="DT9" s="13">
        <v>22</v>
      </c>
      <c r="DU9" s="26">
        <v>5</v>
      </c>
      <c r="DV9" s="26">
        <v>14</v>
      </c>
      <c r="DX9" s="17">
        <f>SUM(CALCULATION!CN9:CQ9)</f>
        <v>157</v>
      </c>
      <c r="EA9" s="17">
        <f>SUM(CALCULATION!CS9:CV9)</f>
        <v>233</v>
      </c>
      <c r="ED9" s="17">
        <f>SUM(CALCULATION!CZ9:DC9)</f>
        <v>14</v>
      </c>
      <c r="EG9" s="17">
        <f>SUM(CALCULATION!DE9:DH9)</f>
        <v>137</v>
      </c>
      <c r="EJ9" s="17">
        <f>SUM(CALCULATION!DJ9:DM9)</f>
        <v>199</v>
      </c>
      <c r="EM9" s="17">
        <f>SUM(CALCULATION!DO9:DQ9)</f>
        <v>14</v>
      </c>
      <c r="EP9" s="17">
        <f>SUM(CALCULATION!DS9:DV9)</f>
        <v>218</v>
      </c>
      <c r="ER9" s="17">
        <f>SUM(CALCULATION!CN9:CQ9)</f>
        <v>157</v>
      </c>
      <c r="ES9" s="28">
        <v>21</v>
      </c>
      <c r="EU9" s="17">
        <f>SUM(CALCULATION!CS9:CV9)</f>
        <v>233</v>
      </c>
      <c r="EV9" s="28">
        <v>19</v>
      </c>
      <c r="EX9" s="17">
        <f>SUM(CALCULATION!CZ9:DC9)</f>
        <v>14</v>
      </c>
      <c r="EY9" s="28">
        <v>2</v>
      </c>
      <c r="FA9" s="17">
        <f>SUM(CALCULATION!DE9:DH9)</f>
        <v>137</v>
      </c>
      <c r="FB9" s="28">
        <v>14</v>
      </c>
      <c r="FD9" s="17">
        <f>SUM(CALCULATION!DJ9:DM9)</f>
        <v>199</v>
      </c>
      <c r="FE9" s="28">
        <v>16</v>
      </c>
      <c r="FG9" s="17">
        <f>SUM(CALCULATION!DO9:DQ9)</f>
        <v>14</v>
      </c>
      <c r="FH9" s="28">
        <v>4</v>
      </c>
      <c r="FJ9" s="17">
        <f>SUM(CALCULATION!DS9:DV9)</f>
        <v>218</v>
      </c>
      <c r="FK9" s="28">
        <v>26</v>
      </c>
      <c r="FM9" s="17">
        <f>SUM(CALCULATION!ER9:ES9)</f>
        <v>178</v>
      </c>
      <c r="FN9" s="28">
        <v>0</v>
      </c>
      <c r="FP9" s="17">
        <f>SUM(CALCULATION!EU9:EV9)</f>
        <v>252</v>
      </c>
      <c r="FQ9" s="28">
        <v>7</v>
      </c>
      <c r="FS9" s="17">
        <f>SUM(CALCULATION!FA9:FB9)</f>
        <v>151</v>
      </c>
      <c r="FT9" s="28">
        <v>8</v>
      </c>
      <c r="FV9" s="17">
        <f>SUM(CALCULATION!FD9:FE9)</f>
        <v>215</v>
      </c>
      <c r="FW9" s="28">
        <v>4</v>
      </c>
      <c r="FY9" s="17">
        <f>SUM(CALCULATION!FG9:FH9)</f>
        <v>18</v>
      </c>
      <c r="FZ9" s="28">
        <v>4</v>
      </c>
      <c r="GB9" s="17">
        <f>SUM(CALCULATION!FJ9:FK9)</f>
        <v>244</v>
      </c>
      <c r="GC9" s="28">
        <v>7</v>
      </c>
    </row>
    <row r="10" ht="15.75" spans="1:185">
      <c r="A10">
        <v>12</v>
      </c>
      <c r="B10">
        <v>17</v>
      </c>
      <c r="C10">
        <v>20</v>
      </c>
      <c r="D10">
        <v>14</v>
      </c>
      <c r="E10">
        <v>12</v>
      </c>
      <c r="I10">
        <v>15</v>
      </c>
      <c r="J10">
        <v>25</v>
      </c>
      <c r="K10">
        <v>30</v>
      </c>
      <c r="L10">
        <v>21</v>
      </c>
      <c r="M10">
        <v>16</v>
      </c>
      <c r="Q10">
        <v>17</v>
      </c>
      <c r="R10">
        <v>7</v>
      </c>
      <c r="S10">
        <v>13</v>
      </c>
      <c r="T10">
        <v>20</v>
      </c>
      <c r="U10">
        <v>5</v>
      </c>
      <c r="Y10">
        <v>11</v>
      </c>
      <c r="Z10">
        <v>14</v>
      </c>
      <c r="AA10">
        <v>22</v>
      </c>
      <c r="AB10">
        <v>21</v>
      </c>
      <c r="AC10">
        <v>14</v>
      </c>
      <c r="AD10">
        <f t="shared" si="0"/>
        <v>82</v>
      </c>
      <c r="AG10">
        <v>13</v>
      </c>
      <c r="AH10">
        <v>21</v>
      </c>
      <c r="AI10">
        <v>30</v>
      </c>
      <c r="AJ10">
        <v>16</v>
      </c>
      <c r="AK10">
        <v>34</v>
      </c>
      <c r="AM10">
        <f>SUM(CALCULATION!A10:E10)</f>
        <v>75</v>
      </c>
      <c r="AN10">
        <v>7</v>
      </c>
      <c r="AO10">
        <v>5</v>
      </c>
      <c r="AQ10" s="13">
        <f>SUM(CALCULATION!AM10:AO10)</f>
        <v>87</v>
      </c>
      <c r="AR10">
        <v>2</v>
      </c>
      <c r="AU10">
        <v>18</v>
      </c>
      <c r="AW10">
        <f>SUM(CALCULATION!AQ10:AR10)</f>
        <v>89</v>
      </c>
      <c r="AX10">
        <v>18</v>
      </c>
      <c r="AZ10" s="13">
        <f>SUM(CALCULATION!Y10:AC10)</f>
        <v>82</v>
      </c>
      <c r="BA10">
        <v>2</v>
      </c>
      <c r="BB10">
        <v>12</v>
      </c>
      <c r="BC10">
        <v>4</v>
      </c>
      <c r="BD10">
        <v>13</v>
      </c>
      <c r="BF10" s="13">
        <f>SUM(CALCULATION!Q10:U10)</f>
        <v>62</v>
      </c>
      <c r="BG10">
        <v>11</v>
      </c>
      <c r="BI10" s="13">
        <f>SUM(CALCULATION!I10:M10)</f>
        <v>107</v>
      </c>
      <c r="BJ10">
        <v>6</v>
      </c>
      <c r="BK10">
        <v>25</v>
      </c>
      <c r="BM10" s="13">
        <f>SUM(CALCULATION!AG10:AK10)</f>
        <v>114</v>
      </c>
      <c r="BN10">
        <v>8</v>
      </c>
      <c r="BO10">
        <v>29</v>
      </c>
      <c r="BQ10" s="13">
        <f>SUM(CALCULATION!AW10:AX10)</f>
        <v>107</v>
      </c>
      <c r="BR10">
        <v>13</v>
      </c>
      <c r="BS10">
        <v>13</v>
      </c>
      <c r="BU10" s="13">
        <f>SUM(CALCULATION!BI10:BK10)</f>
        <v>138</v>
      </c>
      <c r="BV10">
        <v>34</v>
      </c>
      <c r="BW10">
        <v>24</v>
      </c>
      <c r="BY10">
        <v>4</v>
      </c>
      <c r="BZ10">
        <v>3</v>
      </c>
      <c r="CB10" s="13">
        <f>SUM(CALCULATION!BF10:BG10)</f>
        <v>73</v>
      </c>
      <c r="CC10">
        <v>9</v>
      </c>
      <c r="CD10">
        <v>22</v>
      </c>
      <c r="CF10" s="13">
        <f>SUM(CALCULATION!AZ10:BD10)</f>
        <v>113</v>
      </c>
      <c r="CG10">
        <v>17</v>
      </c>
      <c r="CH10">
        <v>28</v>
      </c>
      <c r="CJ10" s="13">
        <f>SUM(CALCULATION!BM10:BO10)</f>
        <v>151</v>
      </c>
      <c r="CK10">
        <v>23</v>
      </c>
      <c r="CL10">
        <v>10</v>
      </c>
      <c r="CN10" s="25">
        <f>SUM(CALCULATION!BQ10:BS10)</f>
        <v>133</v>
      </c>
      <c r="CO10" s="13">
        <v>16</v>
      </c>
      <c r="CP10" s="26">
        <v>8</v>
      </c>
      <c r="CQ10" s="26">
        <v>9</v>
      </c>
      <c r="CS10" s="25">
        <f>SUM(CALCULATION!BU10:BW10)</f>
        <v>196</v>
      </c>
      <c r="CT10" s="13">
        <v>15</v>
      </c>
      <c r="CU10" s="13">
        <v>15</v>
      </c>
      <c r="CV10" s="26">
        <v>15</v>
      </c>
      <c r="CY10" s="27"/>
      <c r="CZ10" s="25">
        <f>SUM(CALCULATION!BY10:BZ10)</f>
        <v>7</v>
      </c>
      <c r="DA10" s="26">
        <v>3</v>
      </c>
      <c r="DB10" s="26">
        <v>2</v>
      </c>
      <c r="DC10" s="26">
        <v>2</v>
      </c>
      <c r="DE10" s="25">
        <f>SUM(CALCULATION!CB10:CD10)</f>
        <v>104</v>
      </c>
      <c r="DF10" s="13">
        <v>8</v>
      </c>
      <c r="DG10" s="26">
        <v>15</v>
      </c>
      <c r="DH10" s="26">
        <v>14</v>
      </c>
      <c r="DJ10" s="25">
        <f>SUM(CALCULATION!CF10:CH10)</f>
        <v>158</v>
      </c>
      <c r="DK10" s="13">
        <v>19</v>
      </c>
      <c r="DL10" s="26">
        <v>5</v>
      </c>
      <c r="DM10" s="26">
        <v>16</v>
      </c>
      <c r="DO10" s="26">
        <v>2</v>
      </c>
      <c r="DP10" s="26">
        <v>2</v>
      </c>
      <c r="DQ10" s="26">
        <v>6</v>
      </c>
      <c r="DS10" s="25">
        <f>SUM(CALCULATION!CJ10:CL10)</f>
        <v>184</v>
      </c>
      <c r="DT10" s="13">
        <v>23</v>
      </c>
      <c r="DU10" s="26">
        <v>8</v>
      </c>
      <c r="DV10" s="26">
        <v>21</v>
      </c>
      <c r="DX10" s="17">
        <f>SUM(CALCULATION!CN10:CQ10)</f>
        <v>166</v>
      </c>
      <c r="EA10" s="17">
        <f>SUM(CALCULATION!CS10:CV10)</f>
        <v>241</v>
      </c>
      <c r="ED10" s="17">
        <f>SUM(CALCULATION!CZ10:DC10)</f>
        <v>14</v>
      </c>
      <c r="EG10" s="17">
        <f>SUM(CALCULATION!DE10:DH10)</f>
        <v>141</v>
      </c>
      <c r="EJ10" s="17">
        <f>SUM(CALCULATION!DJ10:DM10)</f>
        <v>198</v>
      </c>
      <c r="EM10" s="17">
        <f>SUM(CALCULATION!DO10:DQ10)</f>
        <v>10</v>
      </c>
      <c r="EP10" s="17">
        <f>SUM(CALCULATION!DS10:DV10)</f>
        <v>236</v>
      </c>
      <c r="ER10" s="17">
        <f>SUM(CALCULATION!CN10:CQ10)</f>
        <v>166</v>
      </c>
      <c r="ES10" s="28">
        <v>19</v>
      </c>
      <c r="EU10" s="17">
        <f>SUM(CALCULATION!CS10:CV10)</f>
        <v>241</v>
      </c>
      <c r="EV10" s="28">
        <v>19</v>
      </c>
      <c r="EX10" s="17">
        <f>SUM(CALCULATION!CZ10:DC10)</f>
        <v>14</v>
      </c>
      <c r="EY10" s="28">
        <v>2</v>
      </c>
      <c r="FA10" s="17">
        <f>SUM(CALCULATION!DE10:DH10)</f>
        <v>141</v>
      </c>
      <c r="FB10" s="28">
        <v>16</v>
      </c>
      <c r="FD10" s="17">
        <f>SUM(CALCULATION!DJ10:DM10)</f>
        <v>198</v>
      </c>
      <c r="FE10" s="28">
        <v>19</v>
      </c>
      <c r="FG10" s="17">
        <f>SUM(CALCULATION!DO10:DQ10)</f>
        <v>10</v>
      </c>
      <c r="FH10" s="28">
        <v>4</v>
      </c>
      <c r="FJ10" s="17">
        <f>SUM(CALCULATION!DS10:DV10)</f>
        <v>236</v>
      </c>
      <c r="FK10" s="28">
        <v>26</v>
      </c>
      <c r="FM10" s="17">
        <f>SUM(CALCULATION!ER10:ES10)</f>
        <v>185</v>
      </c>
      <c r="FN10" s="28">
        <v>2</v>
      </c>
      <c r="FP10" s="17">
        <f>SUM(CALCULATION!EU10:EV10)</f>
        <v>260</v>
      </c>
      <c r="FQ10" s="28">
        <v>13</v>
      </c>
      <c r="FS10" s="17">
        <f>SUM(CALCULATION!FA10:FB10)</f>
        <v>157</v>
      </c>
      <c r="FT10" s="28">
        <v>8</v>
      </c>
      <c r="FV10" s="17">
        <f>SUM(CALCULATION!FD10:FE10)</f>
        <v>217</v>
      </c>
      <c r="FW10" s="28">
        <v>10</v>
      </c>
      <c r="FY10" s="17">
        <f>SUM(CALCULATION!FG10:FH10)</f>
        <v>14</v>
      </c>
      <c r="FZ10" s="28">
        <v>4</v>
      </c>
      <c r="GB10" s="17">
        <f>SUM(CALCULATION!FJ10:FK10)</f>
        <v>262</v>
      </c>
      <c r="GC10" s="28">
        <v>10</v>
      </c>
    </row>
    <row r="11" ht="15.75" spans="1:185">
      <c r="A11">
        <v>13</v>
      </c>
      <c r="B11">
        <v>17</v>
      </c>
      <c r="C11">
        <v>20</v>
      </c>
      <c r="D11">
        <v>13</v>
      </c>
      <c r="E11">
        <v>7</v>
      </c>
      <c r="I11">
        <v>14</v>
      </c>
      <c r="J11">
        <v>25</v>
      </c>
      <c r="K11">
        <v>30</v>
      </c>
      <c r="L11">
        <v>21</v>
      </c>
      <c r="M11">
        <v>13</v>
      </c>
      <c r="Q11">
        <v>15</v>
      </c>
      <c r="R11">
        <v>7</v>
      </c>
      <c r="S11">
        <v>13</v>
      </c>
      <c r="T11">
        <v>20</v>
      </c>
      <c r="U11">
        <v>5</v>
      </c>
      <c r="Y11">
        <v>13</v>
      </c>
      <c r="Z11">
        <v>14</v>
      </c>
      <c r="AA11">
        <v>22</v>
      </c>
      <c r="AB11">
        <v>20</v>
      </c>
      <c r="AC11">
        <v>9</v>
      </c>
      <c r="AD11">
        <f t="shared" si="0"/>
        <v>78</v>
      </c>
      <c r="AG11">
        <v>12</v>
      </c>
      <c r="AH11">
        <v>21</v>
      </c>
      <c r="AI11">
        <v>31</v>
      </c>
      <c r="AJ11">
        <v>17</v>
      </c>
      <c r="AK11">
        <v>21</v>
      </c>
      <c r="AM11">
        <f>SUM(CALCULATION!A11:E11)</f>
        <v>70</v>
      </c>
      <c r="AN11">
        <v>7</v>
      </c>
      <c r="AO11">
        <v>5</v>
      </c>
      <c r="AQ11" s="13">
        <f>SUM(CALCULATION!AM11:AO11)</f>
        <v>82</v>
      </c>
      <c r="AR11">
        <v>5</v>
      </c>
      <c r="AU11">
        <v>26</v>
      </c>
      <c r="AW11">
        <f>SUM(CALCULATION!AQ11:AR11)</f>
        <v>87</v>
      </c>
      <c r="AX11">
        <v>19</v>
      </c>
      <c r="AZ11" s="13">
        <f>SUM(CALCULATION!Y11:AC11)</f>
        <v>78</v>
      </c>
      <c r="BA11">
        <v>3</v>
      </c>
      <c r="BB11">
        <v>14</v>
      </c>
      <c r="BC11">
        <v>4</v>
      </c>
      <c r="BD11">
        <v>15</v>
      </c>
      <c r="BF11" s="13">
        <f>SUM(CALCULATION!Q11:U11)</f>
        <v>60</v>
      </c>
      <c r="BG11">
        <v>11</v>
      </c>
      <c r="BI11" s="13">
        <f>SUM(CALCULATION!I11:M11)</f>
        <v>103</v>
      </c>
      <c r="BJ11">
        <v>9</v>
      </c>
      <c r="BK11">
        <v>26</v>
      </c>
      <c r="BM11" s="13">
        <f>SUM(CALCULATION!AG11:AK11)</f>
        <v>102</v>
      </c>
      <c r="BN11">
        <v>10</v>
      </c>
      <c r="BO11">
        <v>31</v>
      </c>
      <c r="BQ11" s="13">
        <f>SUM(CALCULATION!AW11:AX11)</f>
        <v>106</v>
      </c>
      <c r="BR11">
        <v>16</v>
      </c>
      <c r="BS11">
        <v>12</v>
      </c>
      <c r="BU11" s="13">
        <f>SUM(CALCULATION!BI11:BK11)</f>
        <v>138</v>
      </c>
      <c r="BV11">
        <v>35</v>
      </c>
      <c r="BW11">
        <v>17</v>
      </c>
      <c r="BY11">
        <v>4</v>
      </c>
      <c r="BZ11">
        <v>3</v>
      </c>
      <c r="CB11" s="13">
        <f>SUM(CALCULATION!BF11:BG11)</f>
        <v>71</v>
      </c>
      <c r="CC11">
        <v>9</v>
      </c>
      <c r="CD11">
        <v>22</v>
      </c>
      <c r="CF11" s="13">
        <f>SUM(CALCULATION!AZ11:BD11)</f>
        <v>114</v>
      </c>
      <c r="CG11">
        <v>22</v>
      </c>
      <c r="CH11">
        <v>26</v>
      </c>
      <c r="CJ11" s="13">
        <f>SUM(CALCULATION!BM11:BO11)</f>
        <v>143</v>
      </c>
      <c r="CK11">
        <v>26</v>
      </c>
      <c r="CL11">
        <v>10</v>
      </c>
      <c r="CN11" s="25">
        <f>SUM(CALCULATION!BQ11:BS11)</f>
        <v>134</v>
      </c>
      <c r="CO11" s="13">
        <v>16</v>
      </c>
      <c r="CP11" s="26">
        <v>1</v>
      </c>
      <c r="CQ11" s="26">
        <v>6</v>
      </c>
      <c r="CS11" s="25">
        <f>SUM(CALCULATION!BU11:BW11)</f>
        <v>190</v>
      </c>
      <c r="CT11" s="13">
        <v>15</v>
      </c>
      <c r="CU11" s="13">
        <v>15</v>
      </c>
      <c r="CV11" s="26">
        <v>15</v>
      </c>
      <c r="CY11" s="27"/>
      <c r="CZ11" s="25">
        <f>SUM(CALCULATION!BY11:BZ11)</f>
        <v>7</v>
      </c>
      <c r="DA11" s="26">
        <v>3</v>
      </c>
      <c r="DB11" s="26">
        <v>0</v>
      </c>
      <c r="DC11" s="26">
        <v>2</v>
      </c>
      <c r="DE11" s="25">
        <f>SUM(CALCULATION!CB11:CD11)</f>
        <v>102</v>
      </c>
      <c r="DF11" s="13">
        <v>9</v>
      </c>
      <c r="DG11" s="26">
        <v>7</v>
      </c>
      <c r="DH11" s="26">
        <v>9</v>
      </c>
      <c r="DJ11" s="25">
        <f>SUM(CALCULATION!CF11:CH11)</f>
        <v>162</v>
      </c>
      <c r="DK11" s="13">
        <v>23</v>
      </c>
      <c r="DL11" s="26">
        <v>8</v>
      </c>
      <c r="DM11" s="26">
        <v>16</v>
      </c>
      <c r="DO11" s="26">
        <v>6</v>
      </c>
      <c r="DP11" s="26">
        <v>2</v>
      </c>
      <c r="DQ11" s="26">
        <v>6</v>
      </c>
      <c r="DS11" s="25">
        <f>SUM(CALCULATION!CJ11:CL11)</f>
        <v>179</v>
      </c>
      <c r="DT11" s="13">
        <v>23</v>
      </c>
      <c r="DU11" s="26">
        <v>7</v>
      </c>
      <c r="DV11" s="26">
        <v>23</v>
      </c>
      <c r="DX11" s="17">
        <f>SUM(CALCULATION!CN11:CQ11)</f>
        <v>157</v>
      </c>
      <c r="EA11" s="17">
        <f>SUM(CALCULATION!CS11:CV11)</f>
        <v>235</v>
      </c>
      <c r="ED11" s="17">
        <f>SUM(CALCULATION!CZ11:DC11)</f>
        <v>12</v>
      </c>
      <c r="EG11" s="17">
        <f>SUM(CALCULATION!DE11:DH11)</f>
        <v>127</v>
      </c>
      <c r="EJ11" s="17">
        <f>SUM(CALCULATION!DJ11:DM11)</f>
        <v>209</v>
      </c>
      <c r="EM11" s="17">
        <f>SUM(CALCULATION!DO11:DQ11)</f>
        <v>14</v>
      </c>
      <c r="EP11" s="17">
        <f>SUM(CALCULATION!DS11:DV11)</f>
        <v>232</v>
      </c>
      <c r="ER11" s="17">
        <f>SUM(CALCULATION!CN11:CQ11)</f>
        <v>157</v>
      </c>
      <c r="ES11" s="28">
        <v>17</v>
      </c>
      <c r="EU11" s="17">
        <f>SUM(CALCULATION!CS11:CV11)</f>
        <v>235</v>
      </c>
      <c r="EV11" s="28">
        <v>18</v>
      </c>
      <c r="EX11" s="17">
        <f>SUM(CALCULATION!CZ11:DC11)</f>
        <v>12</v>
      </c>
      <c r="EY11" s="28">
        <v>2</v>
      </c>
      <c r="FA11" s="17">
        <f>SUM(CALCULATION!DE11:DH11)</f>
        <v>127</v>
      </c>
      <c r="FB11" s="28">
        <v>15</v>
      </c>
      <c r="FD11" s="17">
        <f>SUM(CALCULATION!DJ11:DM11)</f>
        <v>209</v>
      </c>
      <c r="FE11" s="28">
        <v>19</v>
      </c>
      <c r="FG11" s="17">
        <f>SUM(CALCULATION!DO11:DQ11)</f>
        <v>14</v>
      </c>
      <c r="FH11" s="28">
        <v>4</v>
      </c>
      <c r="FJ11" s="17">
        <f>SUM(CALCULATION!DS11:DV11)</f>
        <v>232</v>
      </c>
      <c r="FK11" s="28">
        <v>26</v>
      </c>
      <c r="FM11" s="17">
        <f>SUM(CALCULATION!ER11:ES11)</f>
        <v>174</v>
      </c>
      <c r="FN11" s="28">
        <v>2</v>
      </c>
      <c r="FP11" s="17">
        <f>SUM(CALCULATION!EU11:EV11)</f>
        <v>253</v>
      </c>
      <c r="FQ11" s="28">
        <v>9</v>
      </c>
      <c r="FS11" s="17">
        <f>SUM(CALCULATION!FA11:FB11)</f>
        <v>142</v>
      </c>
      <c r="FT11" s="28">
        <v>7</v>
      </c>
      <c r="FV11" s="17">
        <f>SUM(CALCULATION!FD11:FE11)</f>
        <v>228</v>
      </c>
      <c r="FW11" s="28">
        <v>7</v>
      </c>
      <c r="FY11" s="17">
        <f>SUM(CALCULATION!FG11:FH11)</f>
        <v>18</v>
      </c>
      <c r="FZ11" s="28">
        <v>4</v>
      </c>
      <c r="GB11" s="17">
        <f>SUM(CALCULATION!FJ11:FK11)</f>
        <v>258</v>
      </c>
      <c r="GC11" s="28">
        <v>8</v>
      </c>
    </row>
    <row r="12" ht="15.75" spans="1:185">
      <c r="A12">
        <v>13</v>
      </c>
      <c r="B12">
        <v>16</v>
      </c>
      <c r="C12">
        <v>19</v>
      </c>
      <c r="D12">
        <v>13</v>
      </c>
      <c r="E12">
        <v>12</v>
      </c>
      <c r="I12">
        <v>16</v>
      </c>
      <c r="J12">
        <v>23</v>
      </c>
      <c r="K12">
        <v>29</v>
      </c>
      <c r="L12">
        <v>21</v>
      </c>
      <c r="M12">
        <v>16</v>
      </c>
      <c r="Q12">
        <v>18</v>
      </c>
      <c r="R12">
        <v>5</v>
      </c>
      <c r="S12">
        <v>12</v>
      </c>
      <c r="T12">
        <v>20</v>
      </c>
      <c r="U12">
        <v>4</v>
      </c>
      <c r="Y12">
        <v>13</v>
      </c>
      <c r="Z12">
        <v>12</v>
      </c>
      <c r="AA12">
        <v>22</v>
      </c>
      <c r="AB12">
        <v>20</v>
      </c>
      <c r="AC12">
        <v>12</v>
      </c>
      <c r="AD12">
        <f t="shared" si="0"/>
        <v>79</v>
      </c>
      <c r="AG12">
        <v>13</v>
      </c>
      <c r="AH12">
        <v>21</v>
      </c>
      <c r="AI12">
        <v>30</v>
      </c>
      <c r="AJ12">
        <v>17</v>
      </c>
      <c r="AK12">
        <v>30</v>
      </c>
      <c r="AM12">
        <f>SUM(CALCULATION!A12:E12)</f>
        <v>73</v>
      </c>
      <c r="AN12">
        <v>7</v>
      </c>
      <c r="AO12">
        <v>5</v>
      </c>
      <c r="AQ12" s="13">
        <f>SUM(CALCULATION!AM12:AO12)</f>
        <v>85</v>
      </c>
      <c r="AR12">
        <v>4</v>
      </c>
      <c r="AU12">
        <v>22</v>
      </c>
      <c r="AW12">
        <f>SUM(CALCULATION!AQ12:AR12)</f>
        <v>89</v>
      </c>
      <c r="AX12">
        <v>19</v>
      </c>
      <c r="AZ12" s="13">
        <f>SUM(CALCULATION!Y12:AC12)</f>
        <v>79</v>
      </c>
      <c r="BA12">
        <v>3</v>
      </c>
      <c r="BB12">
        <v>14</v>
      </c>
      <c r="BC12">
        <v>4</v>
      </c>
      <c r="BD12">
        <v>15</v>
      </c>
      <c r="BF12" s="13">
        <f>SUM(CALCULATION!Q12:U12)</f>
        <v>59</v>
      </c>
      <c r="BG12">
        <v>10</v>
      </c>
      <c r="BI12" s="13">
        <f>SUM(CALCULATION!I12:M12)</f>
        <v>105</v>
      </c>
      <c r="BJ12">
        <v>9</v>
      </c>
      <c r="BK12">
        <v>26</v>
      </c>
      <c r="BM12" s="13">
        <f>SUM(CALCULATION!AG12:AK12)</f>
        <v>111</v>
      </c>
      <c r="BN12">
        <v>8</v>
      </c>
      <c r="BO12">
        <v>31</v>
      </c>
      <c r="BQ12" s="13">
        <f>SUM(CALCULATION!AW12:AX12)</f>
        <v>108</v>
      </c>
      <c r="BR12">
        <v>16</v>
      </c>
      <c r="BS12">
        <v>12</v>
      </c>
      <c r="BU12" s="13">
        <f>SUM(CALCULATION!BI12:BK12)</f>
        <v>140</v>
      </c>
      <c r="BV12">
        <v>32</v>
      </c>
      <c r="BW12">
        <v>18</v>
      </c>
      <c r="BY12">
        <v>4</v>
      </c>
      <c r="BZ12">
        <v>3</v>
      </c>
      <c r="CB12" s="13">
        <f>SUM(CALCULATION!BF12:BG12)</f>
        <v>69</v>
      </c>
      <c r="CC12">
        <v>10</v>
      </c>
      <c r="CD12">
        <v>21</v>
      </c>
      <c r="CF12" s="13">
        <f>SUM(CALCULATION!AZ12:BD12)</f>
        <v>115</v>
      </c>
      <c r="CG12">
        <v>29</v>
      </c>
      <c r="CH12">
        <v>30</v>
      </c>
      <c r="CJ12" s="13">
        <f>SUM(CALCULATION!BM12:BO12)</f>
        <v>150</v>
      </c>
      <c r="CK12">
        <v>33</v>
      </c>
      <c r="CL12">
        <v>13</v>
      </c>
      <c r="CN12" s="25">
        <f>SUM(CALCULATION!BQ12:BS12)</f>
        <v>136</v>
      </c>
      <c r="CO12" s="13">
        <v>22</v>
      </c>
      <c r="CP12" s="26">
        <v>10</v>
      </c>
      <c r="CQ12" s="26">
        <v>9</v>
      </c>
      <c r="CS12" s="25">
        <f>SUM(CALCULATION!BU12:BW12)</f>
        <v>190</v>
      </c>
      <c r="CT12" s="13">
        <v>18</v>
      </c>
      <c r="CU12" s="13">
        <v>18</v>
      </c>
      <c r="CV12" s="26">
        <v>14</v>
      </c>
      <c r="CY12" s="27"/>
      <c r="CZ12" s="25">
        <f>SUM(CALCULATION!BY12:BZ12)</f>
        <v>7</v>
      </c>
      <c r="DA12" s="26">
        <v>3</v>
      </c>
      <c r="DB12" s="26">
        <v>1</v>
      </c>
      <c r="DC12" s="26">
        <v>2</v>
      </c>
      <c r="DE12" s="25">
        <f>SUM(CALCULATION!CB12:CD12)</f>
        <v>100</v>
      </c>
      <c r="DF12" s="13">
        <v>10</v>
      </c>
      <c r="DG12" s="26">
        <v>14</v>
      </c>
      <c r="DH12" s="26">
        <v>13</v>
      </c>
      <c r="DJ12" s="25">
        <f>SUM(CALCULATION!CF12:CH12)</f>
        <v>174</v>
      </c>
      <c r="DK12" s="13">
        <v>24</v>
      </c>
      <c r="DL12" s="26">
        <v>11</v>
      </c>
      <c r="DM12" s="26">
        <v>17</v>
      </c>
      <c r="DO12" s="26">
        <v>8</v>
      </c>
      <c r="DP12" s="26">
        <v>2</v>
      </c>
      <c r="DQ12" s="26">
        <v>4</v>
      </c>
      <c r="DS12" s="25">
        <f>SUM(CALCULATION!CJ12:CL12)</f>
        <v>196</v>
      </c>
      <c r="DT12" s="13">
        <v>26</v>
      </c>
      <c r="DU12" s="26">
        <v>11</v>
      </c>
      <c r="DV12" s="26">
        <v>22</v>
      </c>
      <c r="DX12" s="17">
        <f>SUM(CALCULATION!CN12:CQ12)</f>
        <v>177</v>
      </c>
      <c r="EA12" s="17">
        <f>SUM(CALCULATION!CS12:CV12)</f>
        <v>240</v>
      </c>
      <c r="ED12" s="17">
        <f>SUM(CALCULATION!CZ12:DC12)</f>
        <v>13</v>
      </c>
      <c r="EG12" s="17">
        <f>SUM(CALCULATION!DE12:DH12)</f>
        <v>137</v>
      </c>
      <c r="EJ12" s="17">
        <f>SUM(CALCULATION!DJ12:DM12)</f>
        <v>226</v>
      </c>
      <c r="EM12" s="17">
        <f>SUM(CALCULATION!DO12:DQ12)</f>
        <v>14</v>
      </c>
      <c r="EP12" s="17">
        <f>SUM(CALCULATION!DS12:DV12)</f>
        <v>255</v>
      </c>
      <c r="ER12" s="17">
        <f>SUM(CALCULATION!CN12:CQ12)</f>
        <v>177</v>
      </c>
      <c r="ES12" s="28">
        <v>20</v>
      </c>
      <c r="EU12" s="17">
        <f>SUM(CALCULATION!CS12:CV12)</f>
        <v>240</v>
      </c>
      <c r="EV12" s="28">
        <v>19</v>
      </c>
      <c r="EX12" s="17">
        <f>SUM(CALCULATION!CZ12:DC12)</f>
        <v>13</v>
      </c>
      <c r="EY12" s="28">
        <v>2</v>
      </c>
      <c r="FA12" s="17">
        <f>SUM(CALCULATION!DE12:DH12)</f>
        <v>137</v>
      </c>
      <c r="FB12" s="28">
        <v>14</v>
      </c>
      <c r="FD12" s="17">
        <f>SUM(CALCULATION!DJ12:DM12)</f>
        <v>226</v>
      </c>
      <c r="FE12" s="28">
        <v>17</v>
      </c>
      <c r="FG12" s="17">
        <f>SUM(CALCULATION!DO12:DQ12)</f>
        <v>14</v>
      </c>
      <c r="FH12" s="28">
        <v>4</v>
      </c>
      <c r="FJ12" s="17">
        <f>SUM(CALCULATION!DS12:DV12)</f>
        <v>255</v>
      </c>
      <c r="FK12" s="28">
        <v>25</v>
      </c>
      <c r="FM12" s="17">
        <f>SUM(CALCULATION!ER12:ES12)</f>
        <v>197</v>
      </c>
      <c r="FN12" s="28">
        <v>2</v>
      </c>
      <c r="FP12" s="17">
        <f>SUM(CALCULATION!EU12:EV12)</f>
        <v>259</v>
      </c>
      <c r="FQ12" s="28">
        <v>13</v>
      </c>
      <c r="FS12" s="17">
        <f>SUM(CALCULATION!FA12:FB12)</f>
        <v>151</v>
      </c>
      <c r="FT12" s="28">
        <v>8</v>
      </c>
      <c r="FV12" s="17">
        <f>SUM(CALCULATION!FD12:FE12)</f>
        <v>243</v>
      </c>
      <c r="FW12" s="28">
        <v>10</v>
      </c>
      <c r="FY12" s="17">
        <f>SUM(CALCULATION!FG12:FH12)</f>
        <v>18</v>
      </c>
      <c r="FZ12" s="28">
        <v>4</v>
      </c>
      <c r="GB12" s="17">
        <f>SUM(CALCULATION!FJ12:FK12)</f>
        <v>280</v>
      </c>
      <c r="GC12" s="28">
        <v>10</v>
      </c>
    </row>
    <row r="13" ht="15.75" spans="1:185">
      <c r="A13">
        <v>13</v>
      </c>
      <c r="B13">
        <v>16</v>
      </c>
      <c r="C13">
        <v>20</v>
      </c>
      <c r="D13">
        <v>12</v>
      </c>
      <c r="E13">
        <v>11</v>
      </c>
      <c r="I13">
        <v>16</v>
      </c>
      <c r="J13">
        <v>24</v>
      </c>
      <c r="K13">
        <v>30</v>
      </c>
      <c r="L13">
        <v>19</v>
      </c>
      <c r="M13">
        <v>16</v>
      </c>
      <c r="Q13">
        <v>18</v>
      </c>
      <c r="R13">
        <v>7</v>
      </c>
      <c r="S13">
        <v>13</v>
      </c>
      <c r="T13">
        <v>19</v>
      </c>
      <c r="U13">
        <v>5</v>
      </c>
      <c r="Y13">
        <v>13</v>
      </c>
      <c r="Z13">
        <v>13</v>
      </c>
      <c r="AA13">
        <v>22</v>
      </c>
      <c r="AB13">
        <v>17</v>
      </c>
      <c r="AC13">
        <v>13</v>
      </c>
      <c r="AD13">
        <f t="shared" si="0"/>
        <v>78</v>
      </c>
      <c r="AG13">
        <v>13</v>
      </c>
      <c r="AH13">
        <v>21</v>
      </c>
      <c r="AI13">
        <v>31</v>
      </c>
      <c r="AJ13">
        <v>14</v>
      </c>
      <c r="AK13">
        <v>32</v>
      </c>
      <c r="AM13">
        <f>SUM(CALCULATION!A13:E13)</f>
        <v>72</v>
      </c>
      <c r="AN13">
        <v>7</v>
      </c>
      <c r="AO13">
        <v>4</v>
      </c>
      <c r="AQ13" s="13">
        <f>SUM(CALCULATION!AM13:AO13)</f>
        <v>83</v>
      </c>
      <c r="AR13">
        <v>6</v>
      </c>
      <c r="AU13">
        <v>27</v>
      </c>
      <c r="AW13">
        <f>SUM(CALCULATION!AQ13:AR13)</f>
        <v>89</v>
      </c>
      <c r="AX13">
        <v>19</v>
      </c>
      <c r="AZ13" s="13">
        <f>SUM(CALCULATION!Y13:AC13)</f>
        <v>78</v>
      </c>
      <c r="BA13">
        <v>3</v>
      </c>
      <c r="BB13">
        <v>14</v>
      </c>
      <c r="BC13">
        <v>4</v>
      </c>
      <c r="BD13">
        <v>15</v>
      </c>
      <c r="BF13" s="13">
        <f>SUM(CALCULATION!Q13:U13)</f>
        <v>62</v>
      </c>
      <c r="BG13">
        <v>11</v>
      </c>
      <c r="BI13" s="13">
        <f>SUM(CALCULATION!I13:M13)</f>
        <v>105</v>
      </c>
      <c r="BJ13">
        <v>9</v>
      </c>
      <c r="BK13">
        <v>26</v>
      </c>
      <c r="BM13" s="13">
        <f>SUM(CALCULATION!AG13:AK13)</f>
        <v>111</v>
      </c>
      <c r="BN13">
        <v>10</v>
      </c>
      <c r="BO13">
        <v>31</v>
      </c>
      <c r="BQ13" s="13">
        <f>SUM(CALCULATION!AW13:AX13)</f>
        <v>108</v>
      </c>
      <c r="BR13">
        <v>13</v>
      </c>
      <c r="BS13">
        <v>12</v>
      </c>
      <c r="BU13" s="13">
        <f>SUM(CALCULATION!BI13:BK13)</f>
        <v>140</v>
      </c>
      <c r="BV13">
        <v>33</v>
      </c>
      <c r="BW13">
        <v>21</v>
      </c>
      <c r="BY13">
        <v>4</v>
      </c>
      <c r="BZ13">
        <v>3</v>
      </c>
      <c r="CB13" s="13">
        <f>SUM(CALCULATION!BF13:BG13)</f>
        <v>73</v>
      </c>
      <c r="CC13">
        <v>10</v>
      </c>
      <c r="CD13">
        <v>23</v>
      </c>
      <c r="CF13" s="13">
        <f>SUM(CALCULATION!AZ13:BD13)</f>
        <v>114</v>
      </c>
      <c r="CG13">
        <v>28</v>
      </c>
      <c r="CH13">
        <v>28</v>
      </c>
      <c r="CJ13" s="13">
        <f>SUM(CALCULATION!BM13:BO13)</f>
        <v>152</v>
      </c>
      <c r="CK13">
        <v>36</v>
      </c>
      <c r="CL13">
        <v>13</v>
      </c>
      <c r="CN13" s="25">
        <f>SUM(CALCULATION!BQ13:BS13)</f>
        <v>133</v>
      </c>
      <c r="CO13" s="13">
        <v>22</v>
      </c>
      <c r="CP13" s="26">
        <v>10</v>
      </c>
      <c r="CQ13" s="26">
        <v>9</v>
      </c>
      <c r="CS13" s="25">
        <f>SUM(CALCULATION!BU13:BW13)</f>
        <v>194</v>
      </c>
      <c r="CT13" s="13">
        <v>18</v>
      </c>
      <c r="CU13" s="13">
        <v>18</v>
      </c>
      <c r="CV13" s="26">
        <v>18</v>
      </c>
      <c r="CY13" s="27"/>
      <c r="CZ13" s="25">
        <f>SUM(CALCULATION!BY13:BZ13)</f>
        <v>7</v>
      </c>
      <c r="DA13" s="26">
        <v>3</v>
      </c>
      <c r="DB13" s="26">
        <v>2</v>
      </c>
      <c r="DC13" s="26">
        <v>2</v>
      </c>
      <c r="DE13" s="25">
        <f>SUM(CALCULATION!CB13:CD13)</f>
        <v>106</v>
      </c>
      <c r="DF13" s="13">
        <v>10</v>
      </c>
      <c r="DG13" s="26">
        <v>14</v>
      </c>
      <c r="DH13" s="26">
        <v>14</v>
      </c>
      <c r="DJ13" s="25">
        <f>SUM(CALCULATION!CF13:CH13)</f>
        <v>170</v>
      </c>
      <c r="DK13" s="13">
        <v>24</v>
      </c>
      <c r="DL13" s="26">
        <v>10</v>
      </c>
      <c r="DM13" s="26">
        <v>18</v>
      </c>
      <c r="DO13" s="26">
        <v>8</v>
      </c>
      <c r="DP13" s="26">
        <v>2</v>
      </c>
      <c r="DQ13" s="26">
        <v>6</v>
      </c>
      <c r="DS13" s="25">
        <f>SUM(CALCULATION!CJ13:CL13)</f>
        <v>201</v>
      </c>
      <c r="DT13" s="13">
        <v>27</v>
      </c>
      <c r="DU13" s="26">
        <v>11</v>
      </c>
      <c r="DV13" s="26">
        <v>23</v>
      </c>
      <c r="DX13" s="17">
        <f>SUM(CALCULATION!CN13:CQ13)</f>
        <v>174</v>
      </c>
      <c r="EA13" s="17">
        <f>SUM(CALCULATION!CS13:CV13)</f>
        <v>248</v>
      </c>
      <c r="ED13" s="17">
        <f>SUM(CALCULATION!CZ13:DC13)</f>
        <v>14</v>
      </c>
      <c r="EG13" s="17">
        <f>SUM(CALCULATION!DE13:DH13)</f>
        <v>144</v>
      </c>
      <c r="EJ13" s="17">
        <f>SUM(CALCULATION!DJ13:DM13)</f>
        <v>222</v>
      </c>
      <c r="EM13" s="17">
        <f>SUM(CALCULATION!DO13:DQ13)</f>
        <v>16</v>
      </c>
      <c r="EP13" s="17">
        <f>SUM(CALCULATION!DS13:DV13)</f>
        <v>262</v>
      </c>
      <c r="ER13" s="17">
        <f>SUM(CALCULATION!CN13:CQ13)</f>
        <v>174</v>
      </c>
      <c r="ES13" s="28">
        <v>20</v>
      </c>
      <c r="EU13" s="17">
        <f>SUM(CALCULATION!CS13:CV13)</f>
        <v>248</v>
      </c>
      <c r="EV13" s="28">
        <v>18</v>
      </c>
      <c r="EX13" s="17">
        <f>SUM(CALCULATION!CZ13:DC13)</f>
        <v>14</v>
      </c>
      <c r="EY13" s="28">
        <v>2</v>
      </c>
      <c r="FA13" s="17">
        <f>SUM(CALCULATION!DE13:DH13)</f>
        <v>144</v>
      </c>
      <c r="FB13" s="28">
        <v>16</v>
      </c>
      <c r="FD13" s="17">
        <f>SUM(CALCULATION!DJ13:DM13)</f>
        <v>222</v>
      </c>
      <c r="FE13" s="28">
        <v>21</v>
      </c>
      <c r="FG13" s="17">
        <f>SUM(CALCULATION!DO13:DQ13)</f>
        <v>16</v>
      </c>
      <c r="FH13" s="28">
        <v>4</v>
      </c>
      <c r="FJ13" s="17">
        <f>SUM(CALCULATION!DS13:DV13)</f>
        <v>262</v>
      </c>
      <c r="FK13" s="28">
        <v>27</v>
      </c>
      <c r="FM13" s="17">
        <f>SUM(CALCULATION!ER13:ES13)</f>
        <v>194</v>
      </c>
      <c r="FN13" s="28">
        <v>2</v>
      </c>
      <c r="FP13" s="17">
        <f>SUM(CALCULATION!EU13:EV13)</f>
        <v>266</v>
      </c>
      <c r="FQ13" s="28">
        <v>12</v>
      </c>
      <c r="FS13" s="17">
        <f>SUM(CALCULATION!FA13:FB13)</f>
        <v>160</v>
      </c>
      <c r="FT13" s="28">
        <v>6</v>
      </c>
      <c r="FV13" s="17">
        <f>SUM(CALCULATION!FD13:FE13)</f>
        <v>243</v>
      </c>
      <c r="FW13" s="28">
        <v>8</v>
      </c>
      <c r="FY13" s="17">
        <f>SUM(CALCULATION!FG13:FH13)</f>
        <v>20</v>
      </c>
      <c r="FZ13" s="28">
        <v>4</v>
      </c>
      <c r="GB13" s="17">
        <f>SUM(CALCULATION!FJ13:FK13)</f>
        <v>289</v>
      </c>
      <c r="GC13" s="28">
        <v>10</v>
      </c>
    </row>
    <row r="14" ht="15.75" spans="1:185">
      <c r="A14">
        <v>13</v>
      </c>
      <c r="B14">
        <v>17</v>
      </c>
      <c r="C14">
        <v>20</v>
      </c>
      <c r="D14">
        <v>14</v>
      </c>
      <c r="E14">
        <v>12</v>
      </c>
      <c r="I14">
        <v>16</v>
      </c>
      <c r="J14">
        <v>25</v>
      </c>
      <c r="K14">
        <v>30</v>
      </c>
      <c r="L14">
        <v>22</v>
      </c>
      <c r="M14">
        <v>15</v>
      </c>
      <c r="Q14">
        <v>18</v>
      </c>
      <c r="R14">
        <v>7</v>
      </c>
      <c r="S14">
        <v>13</v>
      </c>
      <c r="T14">
        <v>22</v>
      </c>
      <c r="U14">
        <v>4</v>
      </c>
      <c r="Y14">
        <v>13</v>
      </c>
      <c r="Z14">
        <v>14</v>
      </c>
      <c r="AA14">
        <v>22</v>
      </c>
      <c r="AB14">
        <v>22</v>
      </c>
      <c r="AC14">
        <v>13</v>
      </c>
      <c r="AD14">
        <f t="shared" si="0"/>
        <v>84</v>
      </c>
      <c r="AG14">
        <v>13</v>
      </c>
      <c r="AH14">
        <v>21</v>
      </c>
      <c r="AI14">
        <v>29</v>
      </c>
      <c r="AJ14">
        <v>17</v>
      </c>
      <c r="AK14">
        <v>29</v>
      </c>
      <c r="AM14">
        <f>SUM(CALCULATION!A14:E14)</f>
        <v>76</v>
      </c>
      <c r="AN14">
        <v>7</v>
      </c>
      <c r="AO14">
        <v>5</v>
      </c>
      <c r="AQ14" s="13">
        <f>SUM(CALCULATION!AM14:AO14)</f>
        <v>88</v>
      </c>
      <c r="AR14">
        <v>5</v>
      </c>
      <c r="AU14">
        <v>23</v>
      </c>
      <c r="AW14">
        <f>SUM(CALCULATION!AQ14:AR14)</f>
        <v>93</v>
      </c>
      <c r="AX14">
        <v>18</v>
      </c>
      <c r="AZ14" s="13">
        <f>SUM(CALCULATION!Y14:AC14)</f>
        <v>84</v>
      </c>
      <c r="BA14">
        <v>2</v>
      </c>
      <c r="BB14">
        <v>12</v>
      </c>
      <c r="BC14">
        <v>4</v>
      </c>
      <c r="BD14">
        <v>13</v>
      </c>
      <c r="BF14" s="13">
        <f>SUM(CALCULATION!Q14:U14)</f>
        <v>64</v>
      </c>
      <c r="BG14">
        <v>9</v>
      </c>
      <c r="BI14" s="13">
        <f>SUM(CALCULATION!I14:M14)</f>
        <v>108</v>
      </c>
      <c r="BJ14">
        <v>6</v>
      </c>
      <c r="BK14">
        <v>25</v>
      </c>
      <c r="BM14" s="13">
        <f>SUM(CALCULATION!AG14:AK14)</f>
        <v>109</v>
      </c>
      <c r="BN14">
        <v>9</v>
      </c>
      <c r="BO14">
        <v>29</v>
      </c>
      <c r="BQ14" s="13">
        <f>SUM(CALCULATION!AW14:AX14)</f>
        <v>111</v>
      </c>
      <c r="BR14">
        <v>15</v>
      </c>
      <c r="BS14">
        <v>13</v>
      </c>
      <c r="BU14" s="13">
        <f>SUM(CALCULATION!BI14:BK14)</f>
        <v>139</v>
      </c>
      <c r="BV14">
        <v>35</v>
      </c>
      <c r="BW14">
        <v>22</v>
      </c>
      <c r="BY14">
        <v>4</v>
      </c>
      <c r="BZ14">
        <v>3</v>
      </c>
      <c r="CB14" s="13">
        <f>SUM(CALCULATION!BF14:BG14)</f>
        <v>73</v>
      </c>
      <c r="CC14">
        <v>12</v>
      </c>
      <c r="CD14">
        <v>23</v>
      </c>
      <c r="CF14" s="13">
        <f>SUM(CALCULATION!AZ14:BD14)</f>
        <v>115</v>
      </c>
      <c r="CG14">
        <v>28</v>
      </c>
      <c r="CH14">
        <v>30</v>
      </c>
      <c r="CJ14" s="13">
        <f>SUM(CALCULATION!BM14:BO14)</f>
        <v>147</v>
      </c>
      <c r="CK14">
        <v>34</v>
      </c>
      <c r="CL14">
        <v>14</v>
      </c>
      <c r="CN14" s="25">
        <f>SUM(CALCULATION!BQ14:BS14)</f>
        <v>139</v>
      </c>
      <c r="CO14" s="13">
        <v>16</v>
      </c>
      <c r="CP14" s="26">
        <v>8</v>
      </c>
      <c r="CQ14" s="26">
        <v>8</v>
      </c>
      <c r="CS14" s="25">
        <f>SUM(CALCULATION!BU14:BW14)</f>
        <v>196</v>
      </c>
      <c r="CT14" s="13">
        <v>16</v>
      </c>
      <c r="CU14" s="13">
        <v>16</v>
      </c>
      <c r="CV14" s="26">
        <v>16</v>
      </c>
      <c r="CY14" s="27"/>
      <c r="CZ14" s="25">
        <f>SUM(CALCULATION!BY14:BZ14)</f>
        <v>7</v>
      </c>
      <c r="DA14" s="26">
        <v>2</v>
      </c>
      <c r="DB14" s="26">
        <v>2</v>
      </c>
      <c r="DC14" s="26">
        <v>2</v>
      </c>
      <c r="DE14" s="25">
        <f>SUM(CALCULATION!CB14:CD14)</f>
        <v>108</v>
      </c>
      <c r="DF14" s="13">
        <v>7</v>
      </c>
      <c r="DG14" s="26">
        <v>15</v>
      </c>
      <c r="DH14" s="26">
        <v>17</v>
      </c>
      <c r="DJ14" s="25">
        <f>SUM(CALCULATION!CF14:CH14)</f>
        <v>173</v>
      </c>
      <c r="DK14" s="13">
        <v>20</v>
      </c>
      <c r="DL14" s="26">
        <v>8</v>
      </c>
      <c r="DM14" s="26">
        <v>17</v>
      </c>
      <c r="DO14" s="26">
        <v>6</v>
      </c>
      <c r="DP14" s="26">
        <v>2</v>
      </c>
      <c r="DQ14" s="26">
        <v>6</v>
      </c>
      <c r="DS14" s="25">
        <f>SUM(CALCULATION!CJ14:CL14)</f>
        <v>195</v>
      </c>
      <c r="DT14" s="13">
        <v>20</v>
      </c>
      <c r="DU14" s="26">
        <v>9</v>
      </c>
      <c r="DV14" s="26">
        <v>21</v>
      </c>
      <c r="DX14" s="17">
        <f>SUM(CALCULATION!CN14:CQ14)</f>
        <v>171</v>
      </c>
      <c r="EA14" s="17">
        <f>SUM(CALCULATION!CS14:CV14)</f>
        <v>244</v>
      </c>
      <c r="ED14" s="17">
        <f>SUM(CALCULATION!CZ14:DC14)</f>
        <v>13</v>
      </c>
      <c r="EG14" s="17">
        <f>SUM(CALCULATION!DE14:DH14)</f>
        <v>147</v>
      </c>
      <c r="EJ14" s="17">
        <f>SUM(CALCULATION!DJ14:DM14)</f>
        <v>218</v>
      </c>
      <c r="EM14" s="17">
        <f>SUM(CALCULATION!DO14:DQ14)</f>
        <v>14</v>
      </c>
      <c r="EP14" s="17">
        <f>SUM(CALCULATION!DS14:DV14)</f>
        <v>245</v>
      </c>
      <c r="ER14" s="17">
        <f>SUM(CALCULATION!CN14:CQ14)</f>
        <v>171</v>
      </c>
      <c r="ES14" s="28">
        <v>22</v>
      </c>
      <c r="EU14" s="17">
        <f>SUM(CALCULATION!CS14:CV14)</f>
        <v>244</v>
      </c>
      <c r="EV14" s="28">
        <v>19</v>
      </c>
      <c r="EX14" s="17">
        <f>SUM(CALCULATION!CZ14:DC14)</f>
        <v>13</v>
      </c>
      <c r="EY14" s="28">
        <v>2</v>
      </c>
      <c r="FA14" s="17">
        <f>SUM(CALCULATION!DE14:DH14)</f>
        <v>147</v>
      </c>
      <c r="FB14" s="28">
        <v>15</v>
      </c>
      <c r="FD14" s="17">
        <f>SUM(CALCULATION!DJ14:DM14)</f>
        <v>218</v>
      </c>
      <c r="FE14" s="28">
        <v>17</v>
      </c>
      <c r="FG14" s="17">
        <f>SUM(CALCULATION!DO14:DQ14)</f>
        <v>14</v>
      </c>
      <c r="FH14" s="28">
        <v>4</v>
      </c>
      <c r="FJ14" s="17">
        <f>SUM(CALCULATION!DS14:DV14)</f>
        <v>245</v>
      </c>
      <c r="FK14" s="28">
        <v>26</v>
      </c>
      <c r="FM14" s="17">
        <f>SUM(CALCULATION!ER14:ES14)</f>
        <v>193</v>
      </c>
      <c r="FN14" s="28">
        <v>2</v>
      </c>
      <c r="FP14" s="17">
        <f>SUM(CALCULATION!EU14:EV14)</f>
        <v>263</v>
      </c>
      <c r="FQ14" s="28">
        <v>12</v>
      </c>
      <c r="FS14" s="17">
        <f>SUM(CALCULATION!FA14:FB14)</f>
        <v>162</v>
      </c>
      <c r="FT14" s="28">
        <v>8</v>
      </c>
      <c r="FV14" s="17">
        <f>SUM(CALCULATION!FD14:FE14)</f>
        <v>235</v>
      </c>
      <c r="FW14" s="28">
        <v>9</v>
      </c>
      <c r="FY14" s="17">
        <f>SUM(CALCULATION!FG14:FH14)</f>
        <v>18</v>
      </c>
      <c r="FZ14" s="28">
        <v>4</v>
      </c>
      <c r="GB14" s="17">
        <f>SUM(CALCULATION!FJ14:FK14)</f>
        <v>271</v>
      </c>
      <c r="GC14" s="28">
        <v>10</v>
      </c>
    </row>
    <row r="15" ht="15.75" spans="1:185">
      <c r="A15">
        <v>12</v>
      </c>
      <c r="B15">
        <v>14</v>
      </c>
      <c r="C15">
        <v>20</v>
      </c>
      <c r="D15">
        <v>14</v>
      </c>
      <c r="E15">
        <v>7</v>
      </c>
      <c r="I15">
        <v>15</v>
      </c>
      <c r="J15">
        <v>23</v>
      </c>
      <c r="K15">
        <v>29</v>
      </c>
      <c r="L15">
        <v>22</v>
      </c>
      <c r="M15">
        <v>13</v>
      </c>
      <c r="Q15">
        <v>17</v>
      </c>
      <c r="R15">
        <v>7</v>
      </c>
      <c r="S15">
        <v>13</v>
      </c>
      <c r="T15">
        <v>22</v>
      </c>
      <c r="U15">
        <v>4</v>
      </c>
      <c r="Y15">
        <v>13</v>
      </c>
      <c r="Z15">
        <v>12</v>
      </c>
      <c r="AA15">
        <v>21</v>
      </c>
      <c r="AB15">
        <v>22</v>
      </c>
      <c r="AC15">
        <v>9</v>
      </c>
      <c r="AD15">
        <f t="shared" si="0"/>
        <v>77</v>
      </c>
      <c r="AG15">
        <v>11</v>
      </c>
      <c r="AH15">
        <v>17</v>
      </c>
      <c r="AI15">
        <v>29</v>
      </c>
      <c r="AJ15">
        <v>17</v>
      </c>
      <c r="AK15">
        <v>19</v>
      </c>
      <c r="AM15">
        <f>SUM(CALCULATION!A15:E15)</f>
        <v>67</v>
      </c>
      <c r="AN15">
        <v>6</v>
      </c>
      <c r="AO15">
        <v>4</v>
      </c>
      <c r="AQ15" s="13">
        <f>SUM(CALCULATION!AM15:AO15)</f>
        <v>77</v>
      </c>
      <c r="AR15">
        <v>6</v>
      </c>
      <c r="AW15">
        <f>SUM(CALCULATION!AQ15:AR15)</f>
        <v>83</v>
      </c>
      <c r="AX15">
        <v>19</v>
      </c>
      <c r="AZ15" s="13">
        <f>SUM(CALCULATION!Y15:AC15)</f>
        <v>77</v>
      </c>
      <c r="BA15">
        <v>3</v>
      </c>
      <c r="BB15">
        <v>14</v>
      </c>
      <c r="BC15">
        <v>4</v>
      </c>
      <c r="BD15">
        <v>15</v>
      </c>
      <c r="BF15" s="13">
        <f>SUM(CALCULATION!Q15:U15)</f>
        <v>63</v>
      </c>
      <c r="BG15">
        <v>11</v>
      </c>
      <c r="BI15" s="13">
        <f>SUM(CALCULATION!I15:M15)</f>
        <v>102</v>
      </c>
      <c r="BJ15">
        <v>9</v>
      </c>
      <c r="BK15">
        <v>26</v>
      </c>
      <c r="BM15" s="13">
        <f>SUM(CALCULATION!AG15:AK15)</f>
        <v>93</v>
      </c>
      <c r="BN15">
        <v>9</v>
      </c>
      <c r="BO15">
        <v>31</v>
      </c>
      <c r="BQ15" s="13">
        <f>SUM(CALCULATION!AW15:AX15)</f>
        <v>102</v>
      </c>
      <c r="BR15">
        <v>16</v>
      </c>
      <c r="BS15">
        <v>14</v>
      </c>
      <c r="BU15" s="13">
        <f>SUM(CALCULATION!BI15:BK15)</f>
        <v>137</v>
      </c>
      <c r="BV15">
        <v>32</v>
      </c>
      <c r="BW15">
        <v>23</v>
      </c>
      <c r="BY15">
        <v>4</v>
      </c>
      <c r="BZ15">
        <v>3</v>
      </c>
      <c r="CB15" s="13">
        <f>SUM(CALCULATION!BF15:BG15)</f>
        <v>74</v>
      </c>
      <c r="CC15">
        <v>12</v>
      </c>
      <c r="CD15">
        <v>24</v>
      </c>
      <c r="CF15" s="13">
        <f>SUM(CALCULATION!AZ15:BD15)</f>
        <v>113</v>
      </c>
      <c r="CG15">
        <v>27</v>
      </c>
      <c r="CH15">
        <v>30</v>
      </c>
      <c r="CJ15" s="13">
        <f>SUM(CALCULATION!BM15:BO15)</f>
        <v>133</v>
      </c>
      <c r="CK15">
        <v>36</v>
      </c>
      <c r="CL15">
        <v>14</v>
      </c>
      <c r="CN15" s="25">
        <f>SUM(CALCULATION!BQ15:BS15)</f>
        <v>132</v>
      </c>
      <c r="CO15" s="13">
        <v>19</v>
      </c>
      <c r="CP15" s="26">
        <v>7</v>
      </c>
      <c r="CQ15" s="26">
        <v>8</v>
      </c>
      <c r="CS15" s="25">
        <f>SUM(CALCULATION!BU15:BW15)</f>
        <v>192</v>
      </c>
      <c r="CT15" s="13">
        <v>19</v>
      </c>
      <c r="CU15" s="13">
        <v>19</v>
      </c>
      <c r="CV15" s="26">
        <v>16</v>
      </c>
      <c r="CY15" s="27"/>
      <c r="CZ15" s="25">
        <f>SUM(CALCULATION!BY15:BZ15)</f>
        <v>7</v>
      </c>
      <c r="DA15" s="26">
        <v>2</v>
      </c>
      <c r="DB15" s="26">
        <v>2</v>
      </c>
      <c r="DC15" s="26">
        <v>2</v>
      </c>
      <c r="DE15" s="25">
        <f>SUM(CALCULATION!CB15:CD15)</f>
        <v>110</v>
      </c>
      <c r="DF15" s="13">
        <v>8</v>
      </c>
      <c r="DG15" s="26">
        <v>12</v>
      </c>
      <c r="DH15" s="26">
        <v>11</v>
      </c>
      <c r="DJ15" s="25">
        <f>SUM(CALCULATION!CF15:CH15)</f>
        <v>170</v>
      </c>
      <c r="DK15" s="13">
        <v>23</v>
      </c>
      <c r="DL15" s="26">
        <v>13</v>
      </c>
      <c r="DM15" s="26">
        <v>14</v>
      </c>
      <c r="DO15" s="26">
        <v>8</v>
      </c>
      <c r="DP15" s="26">
        <v>2</v>
      </c>
      <c r="DQ15" s="26">
        <v>6</v>
      </c>
      <c r="DS15" s="25">
        <f>SUM(CALCULATION!CJ15:CL15)</f>
        <v>183</v>
      </c>
      <c r="DT15" s="13">
        <v>26</v>
      </c>
      <c r="DU15" s="26">
        <v>11</v>
      </c>
      <c r="DV15" s="26">
        <v>18</v>
      </c>
      <c r="DX15" s="17">
        <f>SUM(CALCULATION!CN15:CQ15)</f>
        <v>166</v>
      </c>
      <c r="EA15" s="17">
        <f>SUM(CALCULATION!CS15:CV15)</f>
        <v>246</v>
      </c>
      <c r="ED15" s="17">
        <f>SUM(CALCULATION!CZ15:DC15)</f>
        <v>13</v>
      </c>
      <c r="EG15" s="17">
        <f>SUM(CALCULATION!DE15:DH15)</f>
        <v>141</v>
      </c>
      <c r="EJ15" s="17">
        <f>SUM(CALCULATION!DJ15:DM15)</f>
        <v>220</v>
      </c>
      <c r="EM15" s="17">
        <f>SUM(CALCULATION!DO15:DQ15)</f>
        <v>16</v>
      </c>
      <c r="EP15" s="17">
        <f>SUM(CALCULATION!DS15:DV15)</f>
        <v>238</v>
      </c>
      <c r="ER15" s="17">
        <f>SUM(CALCULATION!CN15:CQ15)</f>
        <v>166</v>
      </c>
      <c r="ES15" s="28">
        <v>19</v>
      </c>
      <c r="EU15" s="17">
        <f>SUM(CALCULATION!CS15:CV15)</f>
        <v>246</v>
      </c>
      <c r="EV15" s="28">
        <v>17</v>
      </c>
      <c r="EX15" s="17">
        <f>SUM(CALCULATION!CZ15:DC15)</f>
        <v>13</v>
      </c>
      <c r="EY15" s="28">
        <v>2</v>
      </c>
      <c r="FA15" s="17">
        <f>SUM(CALCULATION!DE15:DH15)</f>
        <v>141</v>
      </c>
      <c r="FB15" s="28">
        <v>11</v>
      </c>
      <c r="FD15" s="17">
        <f>SUM(CALCULATION!DJ15:DM15)</f>
        <v>220</v>
      </c>
      <c r="FE15" s="28">
        <v>17</v>
      </c>
      <c r="FG15" s="17">
        <f>SUM(CALCULATION!DO15:DQ15)</f>
        <v>16</v>
      </c>
      <c r="FH15" s="28">
        <v>4</v>
      </c>
      <c r="FJ15" s="17">
        <f>SUM(CALCULATION!DS15:DV15)</f>
        <v>238</v>
      </c>
      <c r="FK15" s="28">
        <v>26</v>
      </c>
      <c r="FM15" s="17">
        <f>SUM(CALCULATION!ER15:ES15)</f>
        <v>185</v>
      </c>
      <c r="FN15" s="28">
        <v>2</v>
      </c>
      <c r="FP15" s="17">
        <f>SUM(CALCULATION!EU15:EV15)</f>
        <v>263</v>
      </c>
      <c r="FQ15" s="28">
        <v>9</v>
      </c>
      <c r="FS15" s="17">
        <f>SUM(CALCULATION!FA15:FB15)</f>
        <v>152</v>
      </c>
      <c r="FT15" s="28">
        <v>4</v>
      </c>
      <c r="FV15" s="17">
        <f>SUM(CALCULATION!FD15:FE15)</f>
        <v>237</v>
      </c>
      <c r="FW15" s="28">
        <v>8</v>
      </c>
      <c r="FY15" s="17">
        <f>SUM(CALCULATION!FG15:FH15)</f>
        <v>20</v>
      </c>
      <c r="FZ15" s="28">
        <v>4</v>
      </c>
      <c r="GB15" s="17">
        <f>SUM(CALCULATION!FJ15:FK15)</f>
        <v>264</v>
      </c>
      <c r="GC15" s="28">
        <v>9</v>
      </c>
    </row>
    <row r="16" ht="15.75" spans="1:185">
      <c r="A16">
        <v>12</v>
      </c>
      <c r="B16">
        <v>17</v>
      </c>
      <c r="C16">
        <v>20</v>
      </c>
      <c r="D16">
        <v>13</v>
      </c>
      <c r="E16">
        <v>10</v>
      </c>
      <c r="I16">
        <v>15</v>
      </c>
      <c r="J16">
        <v>25</v>
      </c>
      <c r="K16">
        <v>30</v>
      </c>
      <c r="L16">
        <v>21</v>
      </c>
      <c r="M16">
        <v>15</v>
      </c>
      <c r="Q16">
        <v>17</v>
      </c>
      <c r="R16">
        <v>7</v>
      </c>
      <c r="S16">
        <v>13</v>
      </c>
      <c r="T16">
        <v>20</v>
      </c>
      <c r="U16">
        <v>5</v>
      </c>
      <c r="Y16">
        <v>11</v>
      </c>
      <c r="Z16">
        <v>14</v>
      </c>
      <c r="AA16">
        <v>22</v>
      </c>
      <c r="AB16">
        <v>20</v>
      </c>
      <c r="AC16">
        <v>12</v>
      </c>
      <c r="AD16">
        <f t="shared" si="0"/>
        <v>79</v>
      </c>
      <c r="AG16">
        <v>12</v>
      </c>
      <c r="AH16">
        <v>21</v>
      </c>
      <c r="AI16">
        <v>30</v>
      </c>
      <c r="AJ16">
        <v>17</v>
      </c>
      <c r="AK16">
        <v>29</v>
      </c>
      <c r="AM16">
        <f>SUM(CALCULATION!A16:E16)</f>
        <v>72</v>
      </c>
      <c r="AN16">
        <v>7</v>
      </c>
      <c r="AO16">
        <v>5</v>
      </c>
      <c r="AQ16" s="13">
        <f>SUM(CALCULATION!AM16:AO16)</f>
        <v>84</v>
      </c>
      <c r="AR16">
        <v>6</v>
      </c>
      <c r="AW16">
        <f>SUM(CALCULATION!AQ16:AR16)</f>
        <v>90</v>
      </c>
      <c r="AX16">
        <v>19</v>
      </c>
      <c r="AZ16" s="13">
        <f>SUM(CALCULATION!Y16:AC16)</f>
        <v>79</v>
      </c>
      <c r="BA16">
        <v>3</v>
      </c>
      <c r="BB16">
        <v>13</v>
      </c>
      <c r="BC16">
        <v>4</v>
      </c>
      <c r="BD16">
        <v>14</v>
      </c>
      <c r="BF16" s="13">
        <f>SUM(CALCULATION!Q16:U16)</f>
        <v>62</v>
      </c>
      <c r="BG16">
        <v>8</v>
      </c>
      <c r="BI16" s="13">
        <f>SUM(CALCULATION!I16:M16)</f>
        <v>106</v>
      </c>
      <c r="BJ16">
        <v>9</v>
      </c>
      <c r="BK16">
        <v>25</v>
      </c>
      <c r="BM16" s="13">
        <f>SUM(CALCULATION!AG16:AK16)</f>
        <v>109</v>
      </c>
      <c r="BN16">
        <v>10</v>
      </c>
      <c r="BO16">
        <v>31</v>
      </c>
      <c r="BQ16" s="13">
        <f>SUM(CALCULATION!AW16:AX16)</f>
        <v>109</v>
      </c>
      <c r="BR16">
        <v>16</v>
      </c>
      <c r="BS16">
        <v>14</v>
      </c>
      <c r="BU16" s="13">
        <f>SUM(CALCULATION!BI16:BK16)</f>
        <v>140</v>
      </c>
      <c r="BV16">
        <v>35</v>
      </c>
      <c r="BW16">
        <v>23</v>
      </c>
      <c r="BY16">
        <v>4</v>
      </c>
      <c r="BZ16">
        <v>3</v>
      </c>
      <c r="CB16" s="13">
        <f>SUM(CALCULATION!BF16:BG16)</f>
        <v>70</v>
      </c>
      <c r="CC16">
        <v>12</v>
      </c>
      <c r="CD16">
        <v>24</v>
      </c>
      <c r="CF16" s="13">
        <f>SUM(CALCULATION!AZ16:BD16)</f>
        <v>113</v>
      </c>
      <c r="CG16">
        <v>29</v>
      </c>
      <c r="CH16">
        <v>30</v>
      </c>
      <c r="CJ16" s="13">
        <f>SUM(CALCULATION!BM16:BO16)</f>
        <v>150</v>
      </c>
      <c r="CK16">
        <v>36</v>
      </c>
      <c r="CL16">
        <v>15</v>
      </c>
      <c r="CN16" s="25">
        <f>SUM(CALCULATION!BQ16:BS16)</f>
        <v>139</v>
      </c>
      <c r="CO16" s="13">
        <v>22</v>
      </c>
      <c r="CP16" s="26">
        <v>11</v>
      </c>
      <c r="CQ16" s="26">
        <v>11</v>
      </c>
      <c r="CS16" s="25">
        <f>SUM(CALCULATION!BU16:BW16)</f>
        <v>198</v>
      </c>
      <c r="CT16" s="13">
        <v>17</v>
      </c>
      <c r="CU16" s="13">
        <v>17</v>
      </c>
      <c r="CV16" s="26">
        <v>17</v>
      </c>
      <c r="CY16" s="27"/>
      <c r="CZ16" s="25">
        <f>SUM(CALCULATION!BY16:BZ16)</f>
        <v>7</v>
      </c>
      <c r="DA16" s="26">
        <v>3</v>
      </c>
      <c r="DB16" s="26">
        <v>2</v>
      </c>
      <c r="DC16" s="26">
        <v>2</v>
      </c>
      <c r="DE16" s="25">
        <f>SUM(CALCULATION!CB16:CD16)</f>
        <v>106</v>
      </c>
      <c r="DF16" s="13">
        <v>10</v>
      </c>
      <c r="DG16" s="26">
        <v>15</v>
      </c>
      <c r="DH16" s="26">
        <v>17</v>
      </c>
      <c r="DJ16" s="25">
        <f>SUM(CALCULATION!CF16:CH16)</f>
        <v>172</v>
      </c>
      <c r="DK16" s="13">
        <v>23</v>
      </c>
      <c r="DL16" s="26">
        <v>12</v>
      </c>
      <c r="DM16" s="26">
        <v>20</v>
      </c>
      <c r="DO16" s="26">
        <v>8</v>
      </c>
      <c r="DP16" s="26">
        <v>2</v>
      </c>
      <c r="DQ16" s="26">
        <v>6</v>
      </c>
      <c r="DS16" s="25">
        <f>SUM(CALCULATION!CJ16:CL16)</f>
        <v>201</v>
      </c>
      <c r="DT16" s="13">
        <v>25</v>
      </c>
      <c r="DU16" s="26">
        <v>11</v>
      </c>
      <c r="DV16" s="26">
        <v>23</v>
      </c>
      <c r="DX16" s="17">
        <f>SUM(CALCULATION!CN16:CQ16)</f>
        <v>183</v>
      </c>
      <c r="EA16" s="17">
        <f>SUM(CALCULATION!CS16:CV16)</f>
        <v>249</v>
      </c>
      <c r="ED16" s="17">
        <f>SUM(CALCULATION!CZ16:DC16)</f>
        <v>14</v>
      </c>
      <c r="EG16" s="17">
        <f>SUM(CALCULATION!DE16:DH16)</f>
        <v>148</v>
      </c>
      <c r="EJ16" s="17">
        <f>SUM(CALCULATION!DJ16:DM16)</f>
        <v>227</v>
      </c>
      <c r="EM16" s="17">
        <f>SUM(CALCULATION!DO16:DQ16)</f>
        <v>16</v>
      </c>
      <c r="EP16" s="17">
        <f>SUM(CALCULATION!DS16:DV16)</f>
        <v>260</v>
      </c>
      <c r="ER16" s="17">
        <f>SUM(CALCULATION!CN16:CQ16)</f>
        <v>183</v>
      </c>
      <c r="ES16" s="28">
        <v>22</v>
      </c>
      <c r="EU16" s="17">
        <f>SUM(CALCULATION!CS16:CV16)</f>
        <v>249</v>
      </c>
      <c r="EV16" s="28">
        <v>19</v>
      </c>
      <c r="EX16" s="17">
        <f>SUM(CALCULATION!CZ16:DC16)</f>
        <v>14</v>
      </c>
      <c r="EY16" s="28">
        <v>2</v>
      </c>
      <c r="FA16" s="17">
        <f>SUM(CALCULATION!DE16:DH16)</f>
        <v>148</v>
      </c>
      <c r="FB16" s="28">
        <v>17</v>
      </c>
      <c r="FD16" s="17">
        <f>SUM(CALCULATION!DJ16:DM16)</f>
        <v>227</v>
      </c>
      <c r="FE16" s="28">
        <v>23</v>
      </c>
      <c r="FG16" s="17">
        <f>SUM(CALCULATION!DO16:DQ16)</f>
        <v>16</v>
      </c>
      <c r="FH16" s="28">
        <v>4</v>
      </c>
      <c r="FJ16" s="17">
        <f>SUM(CALCULATION!DS16:DV16)</f>
        <v>260</v>
      </c>
      <c r="FK16" s="28">
        <v>27</v>
      </c>
      <c r="FM16" s="17">
        <f>SUM(CALCULATION!ER16:ES16)</f>
        <v>205</v>
      </c>
      <c r="FN16" s="28">
        <v>2</v>
      </c>
      <c r="FP16" s="17">
        <f>SUM(CALCULATION!EU16:EV16)</f>
        <v>268</v>
      </c>
      <c r="FQ16" s="28">
        <v>13</v>
      </c>
      <c r="FS16" s="17">
        <f>SUM(CALCULATION!FA16:FB16)</f>
        <v>165</v>
      </c>
      <c r="FT16" s="28">
        <v>8</v>
      </c>
      <c r="FV16" s="17">
        <f>SUM(CALCULATION!FD16:FE16)</f>
        <v>250</v>
      </c>
      <c r="FW16" s="28">
        <v>10</v>
      </c>
      <c r="FY16" s="17">
        <f>SUM(CALCULATION!FG16:FH16)</f>
        <v>20</v>
      </c>
      <c r="FZ16" s="28">
        <v>4</v>
      </c>
      <c r="GB16" s="17">
        <f>SUM(CALCULATION!FJ16:FK16)</f>
        <v>287</v>
      </c>
      <c r="GC16" s="28">
        <v>10</v>
      </c>
    </row>
    <row r="17" ht="15.75" spans="1:185">
      <c r="A17">
        <v>12</v>
      </c>
      <c r="B17">
        <v>17</v>
      </c>
      <c r="C17">
        <v>13</v>
      </c>
      <c r="D17">
        <v>13</v>
      </c>
      <c r="E17">
        <v>9</v>
      </c>
      <c r="I17">
        <v>16</v>
      </c>
      <c r="J17">
        <v>25</v>
      </c>
      <c r="K17">
        <v>20</v>
      </c>
      <c r="L17">
        <v>21</v>
      </c>
      <c r="M17">
        <v>14</v>
      </c>
      <c r="Q17">
        <v>17</v>
      </c>
      <c r="R17">
        <v>7</v>
      </c>
      <c r="S17">
        <v>9</v>
      </c>
      <c r="T17">
        <v>20</v>
      </c>
      <c r="U17">
        <v>5</v>
      </c>
      <c r="Y17">
        <v>12</v>
      </c>
      <c r="Z17">
        <v>14</v>
      </c>
      <c r="AA17">
        <v>17</v>
      </c>
      <c r="AB17">
        <v>21</v>
      </c>
      <c r="AC17">
        <v>11</v>
      </c>
      <c r="AD17">
        <f t="shared" si="0"/>
        <v>75</v>
      </c>
      <c r="AG17">
        <v>13</v>
      </c>
      <c r="AH17">
        <v>21</v>
      </c>
      <c r="AI17">
        <v>25</v>
      </c>
      <c r="AJ17">
        <v>17</v>
      </c>
      <c r="AK17">
        <v>28</v>
      </c>
      <c r="AM17">
        <f>SUM(CALCULATION!A17:E17)</f>
        <v>64</v>
      </c>
      <c r="AN17">
        <v>6</v>
      </c>
      <c r="AO17">
        <v>4</v>
      </c>
      <c r="AQ17" s="13">
        <f>SUM(CALCULATION!AM17:AO17)</f>
        <v>74</v>
      </c>
      <c r="AR17">
        <v>3</v>
      </c>
      <c r="AW17">
        <f>SUM(CALCULATION!AQ17:AR17)</f>
        <v>77</v>
      </c>
      <c r="AX17">
        <v>14</v>
      </c>
      <c r="AZ17" s="13">
        <f>SUM(CALCULATION!Y17:AC17)</f>
        <v>75</v>
      </c>
      <c r="BA17">
        <v>3</v>
      </c>
      <c r="BB17">
        <v>9</v>
      </c>
      <c r="BC17">
        <v>4</v>
      </c>
      <c r="BD17">
        <v>9</v>
      </c>
      <c r="BF17" s="13">
        <f>SUM(CALCULATION!Q17:U17)</f>
        <v>58</v>
      </c>
      <c r="BG17">
        <v>9</v>
      </c>
      <c r="BI17" s="13">
        <f>SUM(CALCULATION!I17:M17)</f>
        <v>96</v>
      </c>
      <c r="BJ17">
        <v>6</v>
      </c>
      <c r="BK17">
        <v>19</v>
      </c>
      <c r="BM17" s="13">
        <f>SUM(CALCULATION!AG17:AK17)</f>
        <v>104</v>
      </c>
      <c r="BN17">
        <v>5</v>
      </c>
      <c r="BO17">
        <v>22</v>
      </c>
      <c r="BQ17" s="13">
        <f>SUM(CALCULATION!AW17:AX17)</f>
        <v>91</v>
      </c>
      <c r="BR17">
        <v>16</v>
      </c>
      <c r="BS17">
        <v>11</v>
      </c>
      <c r="BU17" s="13">
        <f>SUM(CALCULATION!BI17:BK17)</f>
        <v>121</v>
      </c>
      <c r="BV17">
        <v>33</v>
      </c>
      <c r="BW17">
        <v>21</v>
      </c>
      <c r="BY17">
        <v>4</v>
      </c>
      <c r="BZ17">
        <v>3</v>
      </c>
      <c r="CB17" s="13">
        <f>SUM(CALCULATION!BF17:BG17)</f>
        <v>67</v>
      </c>
      <c r="CC17">
        <v>11</v>
      </c>
      <c r="CD17">
        <v>20</v>
      </c>
      <c r="CF17" s="13">
        <f>SUM(CALCULATION!AZ17:BD17)</f>
        <v>100</v>
      </c>
      <c r="CG17">
        <v>29</v>
      </c>
      <c r="CH17">
        <v>28</v>
      </c>
      <c r="CJ17" s="13">
        <f>SUM(CALCULATION!BM17:BO17)</f>
        <v>131</v>
      </c>
      <c r="CK17">
        <v>33</v>
      </c>
      <c r="CL17">
        <v>14</v>
      </c>
      <c r="CN17" s="25">
        <f>SUM(CALCULATION!BQ17:BS17)</f>
        <v>118</v>
      </c>
      <c r="CO17" s="13">
        <v>21</v>
      </c>
      <c r="CP17" s="26">
        <v>8</v>
      </c>
      <c r="CQ17" s="26">
        <v>7</v>
      </c>
      <c r="CS17" s="25">
        <f>SUM(CALCULATION!BU17:BW17)</f>
        <v>175</v>
      </c>
      <c r="CT17" s="13">
        <v>19</v>
      </c>
      <c r="CU17" s="13">
        <v>19</v>
      </c>
      <c r="CV17" s="26">
        <v>11</v>
      </c>
      <c r="CY17" s="27"/>
      <c r="CZ17" s="25">
        <f>SUM(CALCULATION!BY17:BZ17)</f>
        <v>7</v>
      </c>
      <c r="DA17" s="26">
        <v>3</v>
      </c>
      <c r="DB17" s="26">
        <v>2</v>
      </c>
      <c r="DC17" s="26">
        <v>2</v>
      </c>
      <c r="DE17" s="25">
        <f>SUM(CALCULATION!CB17:CD17)</f>
        <v>98</v>
      </c>
      <c r="DF17" s="13">
        <v>9</v>
      </c>
      <c r="DG17" s="26">
        <v>15</v>
      </c>
      <c r="DH17" s="26">
        <v>13</v>
      </c>
      <c r="DJ17" s="25">
        <f>SUM(CALCULATION!CF17:CH17)</f>
        <v>157</v>
      </c>
      <c r="DK17" s="13">
        <v>24</v>
      </c>
      <c r="DL17" s="26">
        <v>10</v>
      </c>
      <c r="DM17" s="26">
        <v>14</v>
      </c>
      <c r="DO17" s="26">
        <v>6</v>
      </c>
      <c r="DP17" s="26">
        <v>2</v>
      </c>
      <c r="DQ17" s="26">
        <v>6</v>
      </c>
      <c r="DS17" s="25">
        <f>SUM(CALCULATION!CJ17:CL17)</f>
        <v>178</v>
      </c>
      <c r="DT17" s="13">
        <v>25</v>
      </c>
      <c r="DU17" s="26">
        <v>9</v>
      </c>
      <c r="DV17" s="26">
        <v>21</v>
      </c>
      <c r="DX17" s="17">
        <f>SUM(CALCULATION!CN17:CQ17)</f>
        <v>154</v>
      </c>
      <c r="EA17" s="17">
        <f>SUM(CALCULATION!CS17:CV17)</f>
        <v>224</v>
      </c>
      <c r="ED17" s="17">
        <f>SUM(CALCULATION!CZ17:DC17)</f>
        <v>14</v>
      </c>
      <c r="EG17" s="17">
        <f>SUM(CALCULATION!DE17:DH17)</f>
        <v>135</v>
      </c>
      <c r="EJ17" s="17">
        <f>SUM(CALCULATION!DJ17:DM17)</f>
        <v>205</v>
      </c>
      <c r="EM17" s="17">
        <f>SUM(CALCULATION!DO17:DQ17)</f>
        <v>14</v>
      </c>
      <c r="EP17" s="17">
        <f>SUM(CALCULATION!DS17:DV17)</f>
        <v>233</v>
      </c>
      <c r="ER17" s="17">
        <f>SUM(CALCULATION!CN17:CQ17)</f>
        <v>154</v>
      </c>
      <c r="ES17" s="28">
        <v>19</v>
      </c>
      <c r="EU17" s="17">
        <f>SUM(CALCULATION!CS17:CV17)</f>
        <v>224</v>
      </c>
      <c r="EV17" s="28">
        <v>17</v>
      </c>
      <c r="EX17" s="17">
        <f>SUM(CALCULATION!CZ17:DC17)</f>
        <v>14</v>
      </c>
      <c r="EY17" s="28">
        <v>2</v>
      </c>
      <c r="FA17" s="17">
        <f>SUM(CALCULATION!DE17:DH17)</f>
        <v>135</v>
      </c>
      <c r="FB17" s="28">
        <v>15</v>
      </c>
      <c r="FD17" s="17">
        <f>SUM(CALCULATION!DJ17:DM17)</f>
        <v>205</v>
      </c>
      <c r="FE17" s="28">
        <v>17</v>
      </c>
      <c r="FG17" s="17">
        <f>SUM(CALCULATION!DO17:DQ17)</f>
        <v>14</v>
      </c>
      <c r="FH17" s="28">
        <v>4</v>
      </c>
      <c r="FJ17" s="17">
        <f>SUM(CALCULATION!DS17:DV17)</f>
        <v>233</v>
      </c>
      <c r="FK17" s="28">
        <v>24</v>
      </c>
      <c r="FM17" s="17">
        <f>SUM(CALCULATION!ER17:ES17)</f>
        <v>173</v>
      </c>
      <c r="FN17" s="28">
        <v>2</v>
      </c>
      <c r="FP17" s="17">
        <f>SUM(CALCULATION!EU17:EV17)</f>
        <v>241</v>
      </c>
      <c r="FQ17" s="28">
        <v>12</v>
      </c>
      <c r="FS17" s="17">
        <f>SUM(CALCULATION!FA17:FB17)</f>
        <v>150</v>
      </c>
      <c r="FT17" s="28">
        <v>8</v>
      </c>
      <c r="FV17" s="17">
        <f>SUM(CALCULATION!FD17:FE17)</f>
        <v>222</v>
      </c>
      <c r="FW17" s="28">
        <v>10</v>
      </c>
      <c r="FY17" s="17">
        <f>SUM(CALCULATION!FG17:FH17)</f>
        <v>18</v>
      </c>
      <c r="FZ17" s="28">
        <v>4</v>
      </c>
      <c r="GB17" s="17">
        <f>SUM(CALCULATION!FJ17:FK17)</f>
        <v>257</v>
      </c>
      <c r="GC17" s="28">
        <v>10</v>
      </c>
    </row>
    <row r="18" ht="15.75" spans="1:185">
      <c r="A18">
        <v>12</v>
      </c>
      <c r="B18">
        <v>17</v>
      </c>
      <c r="C18">
        <v>17</v>
      </c>
      <c r="D18">
        <v>14</v>
      </c>
      <c r="E18">
        <v>12</v>
      </c>
      <c r="I18">
        <v>15</v>
      </c>
      <c r="J18">
        <v>25</v>
      </c>
      <c r="K18">
        <v>26</v>
      </c>
      <c r="L18">
        <v>22</v>
      </c>
      <c r="M18">
        <v>15</v>
      </c>
      <c r="Q18">
        <v>17</v>
      </c>
      <c r="R18">
        <v>7</v>
      </c>
      <c r="S18">
        <v>13</v>
      </c>
      <c r="T18">
        <v>22</v>
      </c>
      <c r="U18">
        <v>4</v>
      </c>
      <c r="Y18">
        <v>12</v>
      </c>
      <c r="Z18">
        <v>14</v>
      </c>
      <c r="AA18">
        <v>18</v>
      </c>
      <c r="AB18">
        <v>21</v>
      </c>
      <c r="AC18">
        <v>12</v>
      </c>
      <c r="AD18">
        <f t="shared" si="0"/>
        <v>77</v>
      </c>
      <c r="AG18">
        <v>13</v>
      </c>
      <c r="AH18">
        <v>21</v>
      </c>
      <c r="AI18">
        <v>23</v>
      </c>
      <c r="AJ18">
        <v>17</v>
      </c>
      <c r="AK18">
        <v>29</v>
      </c>
      <c r="AM18">
        <f>SUM(CALCULATION!A18:E18)</f>
        <v>72</v>
      </c>
      <c r="AN18">
        <v>7</v>
      </c>
      <c r="AO18">
        <v>6</v>
      </c>
      <c r="AQ18" s="13">
        <f>SUM(CALCULATION!AM18:AO18)</f>
        <v>85</v>
      </c>
      <c r="AR18">
        <v>2</v>
      </c>
      <c r="AW18">
        <f>SUM(CALCULATION!AQ18:AR18)</f>
        <v>87</v>
      </c>
      <c r="AX18">
        <v>17</v>
      </c>
      <c r="AZ18" s="13">
        <f>SUM(CALCULATION!Y18:AC18)</f>
        <v>77</v>
      </c>
      <c r="BA18">
        <v>3</v>
      </c>
      <c r="BB18">
        <v>11</v>
      </c>
      <c r="BC18">
        <v>2</v>
      </c>
      <c r="BD18">
        <v>11</v>
      </c>
      <c r="BF18" s="13">
        <f>SUM(CALCULATION!Q18:U18)</f>
        <v>63</v>
      </c>
      <c r="BG18">
        <v>9</v>
      </c>
      <c r="BI18" s="13">
        <f>SUM(CALCULATION!I18:M18)</f>
        <v>103</v>
      </c>
      <c r="BJ18">
        <v>9</v>
      </c>
      <c r="BK18">
        <v>25</v>
      </c>
      <c r="BM18" s="13">
        <f>SUM(CALCULATION!AG18:AK18)</f>
        <v>103</v>
      </c>
      <c r="BN18">
        <v>9</v>
      </c>
      <c r="BO18">
        <v>24</v>
      </c>
      <c r="BQ18" s="13">
        <f>SUM(CALCULATION!AW18:AX18)</f>
        <v>104</v>
      </c>
      <c r="BR18">
        <v>13</v>
      </c>
      <c r="BS18">
        <v>13</v>
      </c>
      <c r="BU18" s="13">
        <f>SUM(CALCULATION!BI18:BK18)</f>
        <v>137</v>
      </c>
      <c r="BV18">
        <v>34</v>
      </c>
      <c r="BW18">
        <v>23</v>
      </c>
      <c r="BY18">
        <v>4</v>
      </c>
      <c r="BZ18">
        <v>3</v>
      </c>
      <c r="CB18" s="13">
        <f>SUM(CALCULATION!BF18:BG18)</f>
        <v>72</v>
      </c>
      <c r="CC18">
        <v>12</v>
      </c>
      <c r="CD18">
        <v>22</v>
      </c>
      <c r="CF18" s="13">
        <f>SUM(CALCULATION!AZ18:BD18)</f>
        <v>104</v>
      </c>
      <c r="CG18">
        <v>27</v>
      </c>
      <c r="CH18">
        <v>31</v>
      </c>
      <c r="CJ18" s="13">
        <f>SUM(CALCULATION!BM18:BO18)</f>
        <v>136</v>
      </c>
      <c r="CK18">
        <v>34</v>
      </c>
      <c r="CL18">
        <v>9</v>
      </c>
      <c r="CN18" s="25">
        <f>SUM(CALCULATION!BQ18:BS18)</f>
        <v>130</v>
      </c>
      <c r="CO18" s="13">
        <v>16</v>
      </c>
      <c r="CP18" s="26">
        <v>8</v>
      </c>
      <c r="CQ18" s="26">
        <v>9</v>
      </c>
      <c r="CS18" s="25">
        <f>SUM(CALCULATION!BU18:BW18)</f>
        <v>194</v>
      </c>
      <c r="CT18" s="13">
        <v>18</v>
      </c>
      <c r="CU18" s="13">
        <v>18</v>
      </c>
      <c r="CV18" s="26">
        <v>12</v>
      </c>
      <c r="CY18" s="27"/>
      <c r="CZ18" s="25">
        <f>SUM(CALCULATION!BY18:BZ18)</f>
        <v>7</v>
      </c>
      <c r="DA18" s="26">
        <v>3</v>
      </c>
      <c r="DB18" s="26">
        <v>2</v>
      </c>
      <c r="DC18" s="26">
        <v>2</v>
      </c>
      <c r="DE18" s="25">
        <f>SUM(CALCULATION!CB18:CD18)</f>
        <v>106</v>
      </c>
      <c r="DF18" s="13">
        <v>9</v>
      </c>
      <c r="DG18" s="26">
        <v>13</v>
      </c>
      <c r="DH18" s="26">
        <v>11</v>
      </c>
      <c r="DJ18" s="25">
        <f>SUM(CALCULATION!CF18:CH18)</f>
        <v>162</v>
      </c>
      <c r="DK18" s="13">
        <v>22</v>
      </c>
      <c r="DL18" s="26">
        <v>8</v>
      </c>
      <c r="DM18" s="26">
        <v>14</v>
      </c>
      <c r="DO18" s="26">
        <v>4</v>
      </c>
      <c r="DP18" s="26">
        <v>1</v>
      </c>
      <c r="DQ18" s="26">
        <v>4</v>
      </c>
      <c r="DS18" s="25">
        <f>SUM(CALCULATION!CJ18:CL18)</f>
        <v>179</v>
      </c>
      <c r="DT18" s="13">
        <v>22</v>
      </c>
      <c r="DU18" s="26">
        <v>7</v>
      </c>
      <c r="DV18" s="26">
        <v>13</v>
      </c>
      <c r="DX18" s="17">
        <f>SUM(CALCULATION!CN18:CQ18)</f>
        <v>163</v>
      </c>
      <c r="EA18" s="17">
        <f>SUM(CALCULATION!CS18:CV18)</f>
        <v>242</v>
      </c>
      <c r="ED18" s="17">
        <f>SUM(CALCULATION!CZ18:DC18)</f>
        <v>14</v>
      </c>
      <c r="EG18" s="17">
        <f>SUM(CALCULATION!DE18:DH18)</f>
        <v>139</v>
      </c>
      <c r="EJ18" s="17">
        <f>SUM(CALCULATION!DJ18:DM18)</f>
        <v>206</v>
      </c>
      <c r="EM18" s="17">
        <f>SUM(CALCULATION!DO18:DQ18)</f>
        <v>9</v>
      </c>
      <c r="EP18" s="17">
        <f>SUM(CALCULATION!DS18:DV18)</f>
        <v>221</v>
      </c>
      <c r="ER18" s="17">
        <f>SUM(CALCULATION!CN18:CQ18)</f>
        <v>163</v>
      </c>
      <c r="ES18" s="28">
        <v>20</v>
      </c>
      <c r="EU18" s="17">
        <f>SUM(CALCULATION!CS18:CV18)</f>
        <v>242</v>
      </c>
      <c r="EV18" s="28">
        <v>17</v>
      </c>
      <c r="EX18" s="17">
        <f>SUM(CALCULATION!CZ18:DC18)</f>
        <v>14</v>
      </c>
      <c r="EY18" s="28">
        <v>2</v>
      </c>
      <c r="FA18" s="17">
        <f>SUM(CALCULATION!DE18:DH18)</f>
        <v>139</v>
      </c>
      <c r="FB18" s="28">
        <v>15</v>
      </c>
      <c r="FD18" s="17">
        <f>SUM(CALCULATION!DJ18:DM18)</f>
        <v>206</v>
      </c>
      <c r="FE18" s="28">
        <v>15</v>
      </c>
      <c r="FG18" s="17">
        <f>SUM(CALCULATION!DO18:DQ18)</f>
        <v>9</v>
      </c>
      <c r="FH18" s="28">
        <v>4</v>
      </c>
      <c r="FJ18" s="17">
        <f>SUM(CALCULATION!DS18:DV18)</f>
        <v>221</v>
      </c>
      <c r="FK18" s="28">
        <v>26</v>
      </c>
      <c r="FM18" s="17">
        <f>SUM(CALCULATION!ER18:ES18)</f>
        <v>183</v>
      </c>
      <c r="FN18" s="28">
        <v>2</v>
      </c>
      <c r="FP18" s="17">
        <f>SUM(CALCULATION!EU18:EV18)</f>
        <v>259</v>
      </c>
      <c r="FQ18" s="28">
        <v>11</v>
      </c>
      <c r="FS18" s="17">
        <f>SUM(CALCULATION!FA18:FB18)</f>
        <v>154</v>
      </c>
      <c r="FT18" s="28">
        <v>7</v>
      </c>
      <c r="FV18" s="17">
        <f>SUM(CALCULATION!FD18:FE18)</f>
        <v>221</v>
      </c>
      <c r="FW18" s="28">
        <v>9</v>
      </c>
      <c r="FY18" s="17">
        <v>15</v>
      </c>
      <c r="FZ18" s="28">
        <v>4</v>
      </c>
      <c r="GB18" s="17">
        <f>SUM(CALCULATION!FJ18:FK18)</f>
        <v>247</v>
      </c>
      <c r="GC18" s="28">
        <v>9</v>
      </c>
    </row>
    <row r="19" ht="15.75" spans="1:185">
      <c r="A19">
        <v>13</v>
      </c>
      <c r="B19">
        <v>17</v>
      </c>
      <c r="C19">
        <v>20</v>
      </c>
      <c r="D19">
        <v>14</v>
      </c>
      <c r="E19">
        <v>13</v>
      </c>
      <c r="I19">
        <v>16</v>
      </c>
      <c r="J19">
        <v>25</v>
      </c>
      <c r="K19">
        <v>30</v>
      </c>
      <c r="L19">
        <v>22</v>
      </c>
      <c r="M19">
        <v>17</v>
      </c>
      <c r="Q19">
        <v>18</v>
      </c>
      <c r="R19">
        <v>7</v>
      </c>
      <c r="S19">
        <v>13</v>
      </c>
      <c r="T19">
        <v>22</v>
      </c>
      <c r="U19">
        <v>5</v>
      </c>
      <c r="Y19">
        <v>13</v>
      </c>
      <c r="Z19">
        <v>14</v>
      </c>
      <c r="AA19">
        <v>22</v>
      </c>
      <c r="AB19">
        <v>22</v>
      </c>
      <c r="AC19">
        <v>15</v>
      </c>
      <c r="AD19">
        <f t="shared" si="0"/>
        <v>86</v>
      </c>
      <c r="AG19">
        <v>13</v>
      </c>
      <c r="AH19">
        <v>21</v>
      </c>
      <c r="AI19">
        <v>31</v>
      </c>
      <c r="AJ19">
        <v>17</v>
      </c>
      <c r="AK19">
        <v>36</v>
      </c>
      <c r="AM19">
        <f>SUM(CALCULATION!A19:E19)</f>
        <v>77</v>
      </c>
      <c r="AN19">
        <v>7</v>
      </c>
      <c r="AO19">
        <v>6</v>
      </c>
      <c r="AQ19" s="13">
        <f>SUM(CALCULATION!AM19:AO19)</f>
        <v>90</v>
      </c>
      <c r="AR19">
        <v>6</v>
      </c>
      <c r="AW19">
        <f>SUM(CALCULATION!AQ19:AR19)</f>
        <v>96</v>
      </c>
      <c r="AX19">
        <v>19</v>
      </c>
      <c r="AZ19" s="13">
        <f>SUM(CALCULATION!Y19:AC19)</f>
        <v>86</v>
      </c>
      <c r="BA19">
        <v>3</v>
      </c>
      <c r="BB19">
        <v>14</v>
      </c>
      <c r="BC19">
        <v>4</v>
      </c>
      <c r="BD19">
        <v>15</v>
      </c>
      <c r="BF19" s="13">
        <f>SUM(CALCULATION!Q19:U19)</f>
        <v>65</v>
      </c>
      <c r="BG19">
        <v>11</v>
      </c>
      <c r="BI19" s="13">
        <f>SUM(CALCULATION!I19:M19)</f>
        <v>110</v>
      </c>
      <c r="BJ19">
        <v>9</v>
      </c>
      <c r="BK19">
        <v>26</v>
      </c>
      <c r="BM19" s="13">
        <f>SUM(CALCULATION!AG19:AK19)</f>
        <v>118</v>
      </c>
      <c r="BN19">
        <v>9</v>
      </c>
      <c r="BO19">
        <v>31</v>
      </c>
      <c r="BQ19" s="13">
        <f>SUM(CALCULATION!AW19:AX19)</f>
        <v>115</v>
      </c>
      <c r="BR19">
        <v>16</v>
      </c>
      <c r="BS19">
        <v>14</v>
      </c>
      <c r="BU19" s="13">
        <f>SUM(CALCULATION!BI19:BK19)</f>
        <v>145</v>
      </c>
      <c r="BV19">
        <v>33</v>
      </c>
      <c r="BW19">
        <v>24</v>
      </c>
      <c r="BY19">
        <v>4</v>
      </c>
      <c r="BZ19">
        <v>3</v>
      </c>
      <c r="CB19" s="13">
        <f>SUM(CALCULATION!BF19:BG19)</f>
        <v>76</v>
      </c>
      <c r="CC19">
        <v>12</v>
      </c>
      <c r="CD19">
        <v>24</v>
      </c>
      <c r="CF19" s="13">
        <f>SUM(CALCULATION!AZ19:BD19)</f>
        <v>122</v>
      </c>
      <c r="CG19">
        <v>28</v>
      </c>
      <c r="CH19">
        <v>30</v>
      </c>
      <c r="CJ19" s="13">
        <f>SUM(CALCULATION!BM19:BO19)</f>
        <v>158</v>
      </c>
      <c r="CK19">
        <v>31</v>
      </c>
      <c r="CL19">
        <v>15</v>
      </c>
      <c r="CN19" s="25">
        <f>SUM(CALCULATION!BQ19:BS19)</f>
        <v>145</v>
      </c>
      <c r="CO19" s="13">
        <v>19</v>
      </c>
      <c r="CP19" s="26">
        <v>11</v>
      </c>
      <c r="CQ19" s="26">
        <v>11</v>
      </c>
      <c r="CS19" s="25">
        <f>SUM(CALCULATION!BU19:BW19)</f>
        <v>202</v>
      </c>
      <c r="CT19" s="13">
        <v>18</v>
      </c>
      <c r="CU19" s="13">
        <v>18</v>
      </c>
      <c r="CV19" s="26">
        <v>18</v>
      </c>
      <c r="CY19" s="27"/>
      <c r="CZ19" s="25">
        <f>SUM(CALCULATION!BY19:BZ19)</f>
        <v>7</v>
      </c>
      <c r="DA19" s="26">
        <v>3</v>
      </c>
      <c r="DB19" s="26">
        <v>2</v>
      </c>
      <c r="DC19" s="26">
        <v>2</v>
      </c>
      <c r="DE19" s="25">
        <f>SUM(CALCULATION!CB19:CD19)</f>
        <v>112</v>
      </c>
      <c r="DF19" s="13">
        <v>10</v>
      </c>
      <c r="DG19" s="26">
        <v>14</v>
      </c>
      <c r="DH19" s="26">
        <v>17</v>
      </c>
      <c r="DJ19" s="25">
        <f>SUM(CALCULATION!CF19:CH19)</f>
        <v>180</v>
      </c>
      <c r="DK19" s="13">
        <v>22</v>
      </c>
      <c r="DL19" s="26">
        <v>12</v>
      </c>
      <c r="DM19" s="26">
        <v>20</v>
      </c>
      <c r="DO19" s="26">
        <v>8</v>
      </c>
      <c r="DP19" s="26">
        <v>2</v>
      </c>
      <c r="DQ19" s="26">
        <v>6</v>
      </c>
      <c r="DS19" s="25">
        <f>SUM(CALCULATION!CJ19:CL19)</f>
        <v>204</v>
      </c>
      <c r="DT19" s="13">
        <v>23</v>
      </c>
      <c r="DU19" s="26">
        <v>11</v>
      </c>
      <c r="DV19" s="26">
        <v>22</v>
      </c>
      <c r="DX19" s="17">
        <f>SUM(CALCULATION!CN19:CQ19)</f>
        <v>186</v>
      </c>
      <c r="EA19" s="17">
        <f>SUM(CALCULATION!CS19:CV19)</f>
        <v>256</v>
      </c>
      <c r="ED19" s="17">
        <f>SUM(CALCULATION!CZ19:DC19)</f>
        <v>14</v>
      </c>
      <c r="EG19" s="17">
        <f>SUM(CALCULATION!DE19:DH19)</f>
        <v>153</v>
      </c>
      <c r="EJ19" s="17">
        <f>SUM(CALCULATION!DJ19:DM19)</f>
        <v>234</v>
      </c>
      <c r="EM19" s="17">
        <f>SUM(CALCULATION!DO19:DQ19)</f>
        <v>16</v>
      </c>
      <c r="EP19" s="17">
        <f>SUM(CALCULATION!DS19:DV19)</f>
        <v>260</v>
      </c>
      <c r="ER19" s="17">
        <f>SUM(CALCULATION!CN19:CQ19)</f>
        <v>186</v>
      </c>
      <c r="ES19" s="28">
        <v>21</v>
      </c>
      <c r="EU19" s="17">
        <f>SUM(CALCULATION!CS19:CV19)</f>
        <v>256</v>
      </c>
      <c r="EV19" s="28">
        <v>19</v>
      </c>
      <c r="EX19" s="17">
        <f>SUM(CALCULATION!CZ19:DC19)</f>
        <v>14</v>
      </c>
      <c r="EY19" s="28">
        <v>2</v>
      </c>
      <c r="FA19" s="17">
        <f>SUM(CALCULATION!DE19:DH19)</f>
        <v>153</v>
      </c>
      <c r="FB19" s="28">
        <v>17</v>
      </c>
      <c r="FD19" s="17">
        <f>SUM(CALCULATION!DJ19:DM19)</f>
        <v>234</v>
      </c>
      <c r="FE19" s="28">
        <v>23</v>
      </c>
      <c r="FG19" s="17">
        <f>SUM(CALCULATION!DO19:DQ19)</f>
        <v>16</v>
      </c>
      <c r="FH19" s="28">
        <v>4</v>
      </c>
      <c r="FJ19" s="17">
        <f>SUM(CALCULATION!DS19:DV19)</f>
        <v>260</v>
      </c>
      <c r="FK19" s="28">
        <v>25</v>
      </c>
      <c r="FM19" s="17">
        <f>SUM(CALCULATION!ER19:ES19)</f>
        <v>207</v>
      </c>
      <c r="FN19" s="28">
        <v>2</v>
      </c>
      <c r="FP19" s="17">
        <f>SUM(CALCULATION!EU19:EV19)</f>
        <v>275</v>
      </c>
      <c r="FQ19" s="28">
        <v>12</v>
      </c>
      <c r="FS19" s="17">
        <f>SUM(CALCULATION!FA19:FB19)</f>
        <v>170</v>
      </c>
      <c r="FT19" s="28">
        <v>7</v>
      </c>
      <c r="FV19" s="17">
        <f>SUM(CALCULATION!FD19:FE19)</f>
        <v>257</v>
      </c>
      <c r="FW19" s="28">
        <v>10</v>
      </c>
      <c r="FY19" s="17">
        <f>SUM(CALCULATION!FG19:FH19)</f>
        <v>20</v>
      </c>
      <c r="FZ19" s="28">
        <v>4</v>
      </c>
      <c r="GB19" s="17">
        <f>SUM(CALCULATION!FJ19:FK19)</f>
        <v>285</v>
      </c>
      <c r="GC19" s="28">
        <v>10</v>
      </c>
    </row>
    <row r="20" ht="15.75" spans="1:185">
      <c r="A20">
        <v>13</v>
      </c>
      <c r="B20">
        <v>17</v>
      </c>
      <c r="C20">
        <v>12</v>
      </c>
      <c r="D20">
        <v>14</v>
      </c>
      <c r="E20">
        <v>9</v>
      </c>
      <c r="I20">
        <v>16</v>
      </c>
      <c r="J20">
        <v>25</v>
      </c>
      <c r="K20">
        <v>18</v>
      </c>
      <c r="L20">
        <v>22</v>
      </c>
      <c r="M20">
        <v>15</v>
      </c>
      <c r="Q20">
        <v>17</v>
      </c>
      <c r="R20">
        <v>7</v>
      </c>
      <c r="S20">
        <v>7</v>
      </c>
      <c r="T20">
        <v>22</v>
      </c>
      <c r="U20">
        <v>5</v>
      </c>
      <c r="Y20">
        <v>13</v>
      </c>
      <c r="Z20">
        <v>14</v>
      </c>
      <c r="AA20">
        <v>13</v>
      </c>
      <c r="AB20">
        <v>22</v>
      </c>
      <c r="AC20">
        <v>12</v>
      </c>
      <c r="AD20">
        <f t="shared" si="0"/>
        <v>74</v>
      </c>
      <c r="AG20">
        <v>13</v>
      </c>
      <c r="AH20">
        <v>21</v>
      </c>
      <c r="AI20">
        <v>22</v>
      </c>
      <c r="AJ20">
        <v>17</v>
      </c>
      <c r="AK20">
        <v>31</v>
      </c>
      <c r="AM20">
        <f>SUM(CALCULATION!A20:E20)</f>
        <v>65</v>
      </c>
      <c r="AN20">
        <v>6</v>
      </c>
      <c r="AO20">
        <v>5</v>
      </c>
      <c r="AQ20" s="13">
        <f>SUM(CALCULATION!AM20:AO20)</f>
        <v>76</v>
      </c>
      <c r="AR20">
        <v>4</v>
      </c>
      <c r="AW20">
        <f>SUM(CALCULATION!AQ20:AR20)</f>
        <v>80</v>
      </c>
      <c r="AX20">
        <v>19</v>
      </c>
      <c r="AZ20" s="13">
        <f>SUM(CALCULATION!Y20:AC20)</f>
        <v>74</v>
      </c>
      <c r="BA20">
        <v>3</v>
      </c>
      <c r="BB20">
        <v>14</v>
      </c>
      <c r="BC20">
        <v>3</v>
      </c>
      <c r="BD20">
        <v>15</v>
      </c>
      <c r="BF20" s="13">
        <f>SUM(CALCULATION!Q20:U20)</f>
        <v>58</v>
      </c>
      <c r="BG20">
        <v>9</v>
      </c>
      <c r="BI20" s="13">
        <f>SUM(CALCULATION!I20:M20)</f>
        <v>96</v>
      </c>
      <c r="BJ20">
        <v>9</v>
      </c>
      <c r="BK20">
        <v>26</v>
      </c>
      <c r="BM20" s="13">
        <f>SUM(CALCULATION!AG20:AK20)</f>
        <v>104</v>
      </c>
      <c r="BN20">
        <v>9</v>
      </c>
      <c r="BO20">
        <v>31</v>
      </c>
      <c r="BQ20" s="13">
        <f>SUM(CALCULATION!AW20:AX20)</f>
        <v>99</v>
      </c>
      <c r="BR20">
        <v>16</v>
      </c>
      <c r="BS20">
        <v>13</v>
      </c>
      <c r="BU20" s="13">
        <f>SUM(CALCULATION!BI20:BK20)</f>
        <v>131</v>
      </c>
      <c r="BV20">
        <v>35</v>
      </c>
      <c r="BW20">
        <v>13</v>
      </c>
      <c r="BY20">
        <v>4</v>
      </c>
      <c r="BZ20">
        <v>2</v>
      </c>
      <c r="CB20" s="13">
        <f>SUM(CALCULATION!BF20:BG20)</f>
        <v>67</v>
      </c>
      <c r="CC20">
        <v>12</v>
      </c>
      <c r="CD20">
        <v>22</v>
      </c>
      <c r="CF20" s="13">
        <f>SUM(CALCULATION!AZ20:BD20)</f>
        <v>109</v>
      </c>
      <c r="CG20">
        <v>29</v>
      </c>
      <c r="CH20">
        <v>24</v>
      </c>
      <c r="CJ20" s="13">
        <f>SUM(CALCULATION!BM20:BO20)</f>
        <v>144</v>
      </c>
      <c r="CK20">
        <v>36</v>
      </c>
      <c r="CL20">
        <v>7</v>
      </c>
      <c r="CN20" s="25">
        <f>SUM(CALCULATION!BQ20:BS20)</f>
        <v>128</v>
      </c>
      <c r="CO20" s="13">
        <v>21</v>
      </c>
      <c r="CP20" s="26">
        <v>11</v>
      </c>
      <c r="CQ20" s="26">
        <v>9</v>
      </c>
      <c r="CS20" s="25">
        <f>SUM(CALCULATION!BU20:BW20)</f>
        <v>179</v>
      </c>
      <c r="CT20" s="13">
        <v>17</v>
      </c>
      <c r="CU20" s="13">
        <v>17</v>
      </c>
      <c r="CV20" s="26">
        <v>16</v>
      </c>
      <c r="CY20" s="27"/>
      <c r="CZ20" s="25">
        <f>SUM(CALCULATION!BY20:BZ20)</f>
        <v>6</v>
      </c>
      <c r="DA20" s="26">
        <v>3</v>
      </c>
      <c r="DB20" s="26">
        <v>2</v>
      </c>
      <c r="DC20" s="26">
        <v>2</v>
      </c>
      <c r="DE20" s="25">
        <f>SUM(CALCULATION!CB20:CD20)</f>
        <v>101</v>
      </c>
      <c r="DF20" s="13">
        <v>9</v>
      </c>
      <c r="DG20" s="26">
        <v>15</v>
      </c>
      <c r="DH20" s="26">
        <v>14</v>
      </c>
      <c r="DJ20" s="25">
        <f>SUM(CALCULATION!CF20:CH20)</f>
        <v>162</v>
      </c>
      <c r="DK20" s="13">
        <v>23</v>
      </c>
      <c r="DL20" s="26">
        <v>12</v>
      </c>
      <c r="DM20" s="26">
        <v>18</v>
      </c>
      <c r="DO20" s="26">
        <v>8</v>
      </c>
      <c r="DP20" s="26">
        <v>2</v>
      </c>
      <c r="DQ20" s="26">
        <v>6</v>
      </c>
      <c r="DS20" s="25">
        <f>SUM(CALCULATION!CJ20:CL20)</f>
        <v>187</v>
      </c>
      <c r="DT20" s="13">
        <v>26</v>
      </c>
      <c r="DU20" s="26">
        <v>11</v>
      </c>
      <c r="DV20" s="26">
        <v>23</v>
      </c>
      <c r="DX20" s="17">
        <f>SUM(CALCULATION!CN20:CQ20)</f>
        <v>169</v>
      </c>
      <c r="EA20" s="17">
        <f>SUM(CALCULATION!CS20:CV20)</f>
        <v>229</v>
      </c>
      <c r="ED20" s="17">
        <f>SUM(CALCULATION!CZ20:DC20)</f>
        <v>13</v>
      </c>
      <c r="EG20" s="17">
        <f>SUM(CALCULATION!DE20:DH20)</f>
        <v>139</v>
      </c>
      <c r="EJ20" s="17">
        <f>SUM(CALCULATION!DJ20:DM20)</f>
        <v>215</v>
      </c>
      <c r="EM20" s="17">
        <f>SUM(CALCULATION!DO20:DQ20)</f>
        <v>16</v>
      </c>
      <c r="EP20" s="17">
        <f>SUM(CALCULATION!DS20:DV20)</f>
        <v>247</v>
      </c>
      <c r="ER20" s="17">
        <f>SUM(CALCULATION!CN20:CQ20)</f>
        <v>169</v>
      </c>
      <c r="ES20" s="28">
        <v>20</v>
      </c>
      <c r="EU20" s="17">
        <f>SUM(CALCULATION!CS20:CV20)</f>
        <v>229</v>
      </c>
      <c r="EV20" s="28">
        <v>18</v>
      </c>
      <c r="EX20" s="17">
        <f>SUM(CALCULATION!CZ20:DC20)</f>
        <v>13</v>
      </c>
      <c r="EY20" s="28">
        <v>2</v>
      </c>
      <c r="FA20" s="17">
        <f>SUM(CALCULATION!DE20:DH20)</f>
        <v>139</v>
      </c>
      <c r="FB20" s="28">
        <v>17</v>
      </c>
      <c r="FD20" s="17">
        <f>SUM(CALCULATION!DJ20:DM20)</f>
        <v>215</v>
      </c>
      <c r="FE20" s="28">
        <v>21</v>
      </c>
      <c r="FG20" s="17">
        <f>SUM(CALCULATION!DO20:DQ20)</f>
        <v>16</v>
      </c>
      <c r="FH20" s="28">
        <v>4</v>
      </c>
      <c r="FJ20" s="17">
        <f>SUM(CALCULATION!DS20:DV20)</f>
        <v>247</v>
      </c>
      <c r="FK20" s="28">
        <v>26</v>
      </c>
      <c r="FM20" s="17">
        <f>SUM(CALCULATION!ER20:ES20)</f>
        <v>189</v>
      </c>
      <c r="FN20" s="28">
        <v>2</v>
      </c>
      <c r="FP20" s="17">
        <f>SUM(CALCULATION!EU20:EV20)</f>
        <v>247</v>
      </c>
      <c r="FQ20" s="28">
        <v>12</v>
      </c>
      <c r="FS20" s="17">
        <f>SUM(CALCULATION!FA20:FB20)</f>
        <v>156</v>
      </c>
      <c r="FT20" s="28">
        <v>6</v>
      </c>
      <c r="FV20" s="17">
        <f>SUM(CALCULATION!FD20:FE20)</f>
        <v>236</v>
      </c>
      <c r="FW20" s="28">
        <v>10</v>
      </c>
      <c r="FY20" s="17">
        <f>SUM(CALCULATION!FG20:FH20)</f>
        <v>20</v>
      </c>
      <c r="FZ20" s="28">
        <v>4</v>
      </c>
      <c r="GB20" s="17">
        <f>SUM(CALCULATION!FJ20:FK20)</f>
        <v>273</v>
      </c>
      <c r="GC20" s="28">
        <v>10</v>
      </c>
    </row>
    <row r="21" ht="15.75" spans="1:185">
      <c r="A21">
        <v>13</v>
      </c>
      <c r="B21">
        <v>17</v>
      </c>
      <c r="C21">
        <v>20</v>
      </c>
      <c r="D21">
        <v>13</v>
      </c>
      <c r="E21">
        <v>13</v>
      </c>
      <c r="I21">
        <v>15</v>
      </c>
      <c r="J21">
        <v>25</v>
      </c>
      <c r="K21">
        <v>30</v>
      </c>
      <c r="L21">
        <v>21</v>
      </c>
      <c r="M21">
        <v>17</v>
      </c>
      <c r="Q21">
        <v>17</v>
      </c>
      <c r="R21">
        <v>7</v>
      </c>
      <c r="S21">
        <v>13</v>
      </c>
      <c r="T21">
        <v>20</v>
      </c>
      <c r="U21">
        <v>5</v>
      </c>
      <c r="Y21">
        <v>11</v>
      </c>
      <c r="Z21">
        <v>14</v>
      </c>
      <c r="AA21">
        <v>22</v>
      </c>
      <c r="AB21">
        <v>20</v>
      </c>
      <c r="AC21">
        <v>15</v>
      </c>
      <c r="AD21">
        <f t="shared" si="0"/>
        <v>82</v>
      </c>
      <c r="AG21">
        <v>13</v>
      </c>
      <c r="AH21">
        <v>21</v>
      </c>
      <c r="AI21">
        <v>31</v>
      </c>
      <c r="AJ21">
        <v>17</v>
      </c>
      <c r="AK21">
        <v>36</v>
      </c>
      <c r="AM21">
        <f>SUM(CALCULATION!A21:E21)</f>
        <v>76</v>
      </c>
      <c r="AN21">
        <v>7</v>
      </c>
      <c r="AO21">
        <v>6</v>
      </c>
      <c r="AQ21" s="13">
        <f>SUM(CALCULATION!AM21:AO21)</f>
        <v>89</v>
      </c>
      <c r="AR21">
        <v>5</v>
      </c>
      <c r="AW21">
        <f>SUM(CALCULATION!AQ21:AR21)</f>
        <v>94</v>
      </c>
      <c r="AX21">
        <v>19</v>
      </c>
      <c r="AZ21" s="13">
        <f>SUM(CALCULATION!Y21:AC21)</f>
        <v>82</v>
      </c>
      <c r="BA21">
        <v>3</v>
      </c>
      <c r="BB21">
        <v>14</v>
      </c>
      <c r="BC21">
        <v>4</v>
      </c>
      <c r="BD21">
        <v>15</v>
      </c>
      <c r="BF21" s="13">
        <f>SUM(CALCULATION!Q21:U21)</f>
        <v>62</v>
      </c>
      <c r="BG21">
        <v>11</v>
      </c>
      <c r="BI21" s="13">
        <f>SUM(CALCULATION!I21:M21)</f>
        <v>108</v>
      </c>
      <c r="BJ21">
        <v>9</v>
      </c>
      <c r="BK21">
        <v>26</v>
      </c>
      <c r="BM21" s="13">
        <f>SUM(CALCULATION!AG21:AK21)</f>
        <v>118</v>
      </c>
      <c r="BN21">
        <v>10</v>
      </c>
      <c r="BO21">
        <v>31</v>
      </c>
      <c r="BQ21" s="13">
        <f>SUM(CALCULATION!AW21:AX21)</f>
        <v>113</v>
      </c>
      <c r="BR21">
        <v>14</v>
      </c>
      <c r="BS21">
        <v>13</v>
      </c>
      <c r="BU21" s="13">
        <f>SUM(CALCULATION!BI21:BK21)</f>
        <v>143</v>
      </c>
      <c r="BV21">
        <v>35</v>
      </c>
      <c r="BW21">
        <v>23</v>
      </c>
      <c r="BY21">
        <v>4</v>
      </c>
      <c r="BZ21">
        <v>3</v>
      </c>
      <c r="CB21" s="13">
        <f>SUM(CALCULATION!BF21:BG21)</f>
        <v>73</v>
      </c>
      <c r="CC21">
        <v>12</v>
      </c>
      <c r="CD21">
        <v>24</v>
      </c>
      <c r="CF21" s="13">
        <f>SUM(CALCULATION!AZ21:BD21)</f>
        <v>118</v>
      </c>
      <c r="CG21">
        <v>29</v>
      </c>
      <c r="CH21">
        <v>29</v>
      </c>
      <c r="CJ21" s="13">
        <f>SUM(CALCULATION!BM21:BO21)</f>
        <v>159</v>
      </c>
      <c r="CK21">
        <v>36</v>
      </c>
      <c r="CL21">
        <v>15</v>
      </c>
      <c r="CN21" s="25">
        <f>SUM(CALCULATION!BQ21:BS21)</f>
        <v>140</v>
      </c>
      <c r="CO21" s="13">
        <v>14</v>
      </c>
      <c r="CP21" s="26">
        <v>11</v>
      </c>
      <c r="CQ21" s="26">
        <v>9</v>
      </c>
      <c r="CS21" s="25">
        <f>SUM(CALCULATION!BU21:BW21)</f>
        <v>201</v>
      </c>
      <c r="CT21" s="13">
        <v>9</v>
      </c>
      <c r="CU21" s="13">
        <v>9</v>
      </c>
      <c r="CV21" s="26">
        <v>15</v>
      </c>
      <c r="CY21" s="27"/>
      <c r="CZ21" s="25">
        <f>SUM(CALCULATION!BY21:BZ21)</f>
        <v>7</v>
      </c>
      <c r="DA21" s="26">
        <v>2</v>
      </c>
      <c r="DB21" s="26">
        <v>2</v>
      </c>
      <c r="DC21" s="26">
        <v>2</v>
      </c>
      <c r="DE21" s="25">
        <f>SUM(CALCULATION!CB21:CD21)</f>
        <v>109</v>
      </c>
      <c r="DF21" s="13">
        <v>7</v>
      </c>
      <c r="DG21" s="26">
        <v>14</v>
      </c>
      <c r="DH21" s="26">
        <v>11</v>
      </c>
      <c r="DJ21" s="25">
        <f>SUM(CALCULATION!CF21:CH21)</f>
        <v>176</v>
      </c>
      <c r="DK21" s="13">
        <v>15</v>
      </c>
      <c r="DL21" s="26">
        <v>12</v>
      </c>
      <c r="DM21" s="26">
        <v>15</v>
      </c>
      <c r="DO21" s="26">
        <v>4</v>
      </c>
      <c r="DP21" s="26">
        <v>2</v>
      </c>
      <c r="DQ21" s="26">
        <v>4</v>
      </c>
      <c r="DS21" s="25">
        <f>SUM(CALCULATION!CJ21:CL21)</f>
        <v>210</v>
      </c>
      <c r="DT21" s="13">
        <v>19</v>
      </c>
      <c r="DU21" s="26">
        <v>11</v>
      </c>
      <c r="DV21" s="26">
        <v>22</v>
      </c>
      <c r="DX21" s="17">
        <f>SUM(CALCULATION!CN21:CQ21)</f>
        <v>174</v>
      </c>
      <c r="EA21" s="17">
        <f>SUM(CALCULATION!CS21:CV21)</f>
        <v>234</v>
      </c>
      <c r="ED21" s="17">
        <f>SUM(CALCULATION!CZ21:DC21)</f>
        <v>13</v>
      </c>
      <c r="EG21" s="17">
        <f>SUM(CALCULATION!DE21:DH21)</f>
        <v>141</v>
      </c>
      <c r="EJ21" s="17">
        <f>SUM(CALCULATION!DJ21:DM21)</f>
        <v>218</v>
      </c>
      <c r="EM21" s="17">
        <f>SUM(CALCULATION!DO21:DQ21)</f>
        <v>10</v>
      </c>
      <c r="EP21" s="17">
        <f>SUM(CALCULATION!DS21:DV21)</f>
        <v>262</v>
      </c>
      <c r="ER21" s="17">
        <f>SUM(CALCULATION!CN21:CQ21)</f>
        <v>174</v>
      </c>
      <c r="ES21" s="28">
        <v>19</v>
      </c>
      <c r="EU21" s="17">
        <f>SUM(CALCULATION!CS21:CV21)</f>
        <v>234</v>
      </c>
      <c r="EV21" s="28">
        <v>18</v>
      </c>
      <c r="EX21" s="17">
        <f>SUM(CALCULATION!CZ21:DC21)</f>
        <v>13</v>
      </c>
      <c r="EY21" s="28">
        <v>2</v>
      </c>
      <c r="FA21" s="17">
        <f>SUM(CALCULATION!DE21:DH21)</f>
        <v>141</v>
      </c>
      <c r="FB21" s="28">
        <v>16</v>
      </c>
      <c r="FD21" s="17">
        <f>SUM(CALCULATION!DJ21:DM21)</f>
        <v>218</v>
      </c>
      <c r="FE21" s="28">
        <v>16</v>
      </c>
      <c r="FG21" s="17">
        <f>SUM(CALCULATION!DO21:DQ21)</f>
        <v>10</v>
      </c>
      <c r="FH21" s="28">
        <v>4</v>
      </c>
      <c r="FJ21" s="17">
        <f>SUM(CALCULATION!DS21:DV21)</f>
        <v>262</v>
      </c>
      <c r="FK21" s="28">
        <v>27</v>
      </c>
      <c r="FM21" s="17">
        <f>SUM(CALCULATION!ER21:ES21)</f>
        <v>193</v>
      </c>
      <c r="FN21" s="28">
        <v>2</v>
      </c>
      <c r="FP21" s="17">
        <f>SUM(CALCULATION!EU21:EV21)</f>
        <v>252</v>
      </c>
      <c r="FQ21" s="28">
        <v>11</v>
      </c>
      <c r="FS21" s="17">
        <f>SUM(CALCULATION!FA21:FB21)</f>
        <v>157</v>
      </c>
      <c r="FT21" s="28">
        <v>8</v>
      </c>
      <c r="FV21" s="17">
        <f>SUM(CALCULATION!FD21:FE21)</f>
        <v>234</v>
      </c>
      <c r="FW21" s="28">
        <v>8</v>
      </c>
      <c r="FY21" s="17">
        <f>SUM(CALCULATION!FG21:FH21)</f>
        <v>14</v>
      </c>
      <c r="FZ21" s="28">
        <v>4</v>
      </c>
      <c r="GB21" s="17">
        <f>SUM(CALCULATION!FJ21:FK21)</f>
        <v>289</v>
      </c>
      <c r="GC21" s="28">
        <v>10</v>
      </c>
    </row>
    <row r="22" ht="15.75" spans="1:185">
      <c r="A22">
        <v>13</v>
      </c>
      <c r="B22">
        <v>17</v>
      </c>
      <c r="C22">
        <v>19</v>
      </c>
      <c r="D22">
        <v>13</v>
      </c>
      <c r="E22">
        <v>10</v>
      </c>
      <c r="I22">
        <v>16</v>
      </c>
      <c r="J22">
        <v>24</v>
      </c>
      <c r="K22">
        <v>30</v>
      </c>
      <c r="L22">
        <v>20</v>
      </c>
      <c r="M22">
        <v>15</v>
      </c>
      <c r="Q22">
        <v>18</v>
      </c>
      <c r="R22">
        <v>6</v>
      </c>
      <c r="S22">
        <v>13</v>
      </c>
      <c r="T22">
        <v>19</v>
      </c>
      <c r="U22">
        <v>5</v>
      </c>
      <c r="Y22">
        <v>13</v>
      </c>
      <c r="Z22">
        <v>13</v>
      </c>
      <c r="AA22">
        <v>21</v>
      </c>
      <c r="AB22">
        <v>19</v>
      </c>
      <c r="AC22">
        <v>12</v>
      </c>
      <c r="AD22">
        <f t="shared" si="0"/>
        <v>78</v>
      </c>
      <c r="AG22">
        <v>13</v>
      </c>
      <c r="AH22">
        <v>21</v>
      </c>
      <c r="AI22">
        <v>31</v>
      </c>
      <c r="AJ22">
        <v>17</v>
      </c>
      <c r="AK22">
        <v>29</v>
      </c>
      <c r="AM22">
        <f>SUM(CALCULATION!A22:E22)</f>
        <v>72</v>
      </c>
      <c r="AN22">
        <v>7</v>
      </c>
      <c r="AO22">
        <v>5</v>
      </c>
      <c r="AQ22" s="13">
        <f>SUM(CALCULATION!AM22:AO22)</f>
        <v>84</v>
      </c>
      <c r="AR22">
        <v>6</v>
      </c>
      <c r="AW22">
        <f>SUM(CALCULATION!AQ22:AR22)</f>
        <v>90</v>
      </c>
      <c r="AX22">
        <v>19</v>
      </c>
      <c r="AZ22" s="13">
        <f>SUM(CALCULATION!Y22:AC22)</f>
        <v>78</v>
      </c>
      <c r="BA22">
        <v>3</v>
      </c>
      <c r="BB22">
        <v>12</v>
      </c>
      <c r="BC22">
        <v>4</v>
      </c>
      <c r="BD22">
        <v>15</v>
      </c>
      <c r="BF22" s="13">
        <f>SUM(CALCULATION!Q22:U22)</f>
        <v>61</v>
      </c>
      <c r="BG22">
        <v>10</v>
      </c>
      <c r="BI22" s="13">
        <f>SUM(CALCULATION!I22:M22)</f>
        <v>105</v>
      </c>
      <c r="BJ22">
        <v>9</v>
      </c>
      <c r="BK22">
        <v>24</v>
      </c>
      <c r="BM22" s="13">
        <f>SUM(CALCULATION!AG22:AK22)</f>
        <v>111</v>
      </c>
      <c r="BN22">
        <v>10</v>
      </c>
      <c r="BO22">
        <v>30</v>
      </c>
      <c r="BQ22" s="13">
        <f>SUM(CALCULATION!AW22:AX22)</f>
        <v>109</v>
      </c>
      <c r="BR22">
        <v>16</v>
      </c>
      <c r="BS22">
        <v>14</v>
      </c>
      <c r="BU22" s="13">
        <f>SUM(CALCULATION!BI22:BK22)</f>
        <v>138</v>
      </c>
      <c r="BV22">
        <v>35</v>
      </c>
      <c r="BW22">
        <v>19</v>
      </c>
      <c r="BY22">
        <v>4</v>
      </c>
      <c r="BZ22">
        <v>3</v>
      </c>
      <c r="CB22" s="13">
        <f>SUM(CALCULATION!BF22:BG22)</f>
        <v>71</v>
      </c>
      <c r="CC22">
        <v>12</v>
      </c>
      <c r="CD22">
        <v>23</v>
      </c>
      <c r="CF22" s="13">
        <f>SUM(CALCULATION!AZ22:BD22)</f>
        <v>112</v>
      </c>
      <c r="CG22">
        <v>29</v>
      </c>
      <c r="CH22">
        <v>29</v>
      </c>
      <c r="CJ22" s="13">
        <f>SUM(CALCULATION!BM22:BO22)</f>
        <v>151</v>
      </c>
      <c r="CK22">
        <v>36</v>
      </c>
      <c r="CL22">
        <v>14</v>
      </c>
      <c r="CN22" s="25">
        <f>SUM(CALCULATION!BQ22:BS22)</f>
        <v>139</v>
      </c>
      <c r="CO22" s="13">
        <v>19</v>
      </c>
      <c r="CP22" s="26">
        <v>11</v>
      </c>
      <c r="CQ22" s="26">
        <v>11</v>
      </c>
      <c r="CS22" s="25">
        <f>SUM(CALCULATION!BU22:BW22)</f>
        <v>192</v>
      </c>
      <c r="CT22" s="13">
        <v>16</v>
      </c>
      <c r="CU22" s="13">
        <v>16</v>
      </c>
      <c r="CV22" s="26">
        <v>18</v>
      </c>
      <c r="CY22" s="27"/>
      <c r="CZ22" s="25">
        <f>SUM(CALCULATION!BY22:BZ22)</f>
        <v>7</v>
      </c>
      <c r="DA22" s="26">
        <v>3</v>
      </c>
      <c r="DB22" s="26">
        <v>2</v>
      </c>
      <c r="DC22" s="26">
        <v>2</v>
      </c>
      <c r="DE22" s="25">
        <f>SUM(CALCULATION!CB22:CD22)</f>
        <v>106</v>
      </c>
      <c r="DF22" s="13">
        <v>9</v>
      </c>
      <c r="DG22" s="26">
        <v>15</v>
      </c>
      <c r="DH22" s="26">
        <v>14</v>
      </c>
      <c r="DJ22" s="25">
        <f>SUM(CALCULATION!CF22:CH22)</f>
        <v>170</v>
      </c>
      <c r="DK22" s="13">
        <v>21</v>
      </c>
      <c r="DL22" s="26">
        <v>10</v>
      </c>
      <c r="DM22" s="26">
        <v>19</v>
      </c>
      <c r="DO22" s="26">
        <v>6</v>
      </c>
      <c r="DP22" s="26">
        <v>2</v>
      </c>
      <c r="DQ22" s="26">
        <v>6</v>
      </c>
      <c r="DS22" s="25">
        <f>SUM(CALCULATION!CJ22:CL22)</f>
        <v>201</v>
      </c>
      <c r="DT22" s="13">
        <v>26</v>
      </c>
      <c r="DU22" s="26">
        <v>11</v>
      </c>
      <c r="DV22" s="26">
        <v>23</v>
      </c>
      <c r="DX22" s="17">
        <f>SUM(CALCULATION!CN22:CQ22)</f>
        <v>180</v>
      </c>
      <c r="EA22" s="17">
        <f>SUM(CALCULATION!CS22:CV22)</f>
        <v>242</v>
      </c>
      <c r="ED22" s="17">
        <f>SUM(CALCULATION!CZ22:DC22)</f>
        <v>14</v>
      </c>
      <c r="EG22" s="17">
        <f>SUM(CALCULATION!DE22:DH22)</f>
        <v>144</v>
      </c>
      <c r="EJ22" s="17">
        <f>SUM(CALCULATION!DJ22:DM22)</f>
        <v>220</v>
      </c>
      <c r="EM22" s="17">
        <f>SUM(CALCULATION!DO22:DQ22)</f>
        <v>14</v>
      </c>
      <c r="EP22" s="17">
        <f>SUM(CALCULATION!DS22:DV22)</f>
        <v>261</v>
      </c>
      <c r="ER22" s="17">
        <f>SUM(CALCULATION!CN22:CQ22)</f>
        <v>180</v>
      </c>
      <c r="ES22" s="28">
        <v>22</v>
      </c>
      <c r="EU22" s="17">
        <f>SUM(CALCULATION!CS22:CV22)</f>
        <v>242</v>
      </c>
      <c r="EV22" s="28">
        <v>19</v>
      </c>
      <c r="EX22" s="17">
        <f>SUM(CALCULATION!CZ22:DC22)</f>
        <v>14</v>
      </c>
      <c r="EY22" s="28">
        <v>2</v>
      </c>
      <c r="FA22" s="17">
        <f>SUM(CALCULATION!DE22:DH22)</f>
        <v>144</v>
      </c>
      <c r="FB22" s="28">
        <v>17</v>
      </c>
      <c r="FD22" s="17">
        <f>SUM(CALCULATION!DJ22:DM22)</f>
        <v>220</v>
      </c>
      <c r="FE22" s="28">
        <v>22</v>
      </c>
      <c r="FG22" s="17">
        <f>SUM(CALCULATION!DO22:DQ22)</f>
        <v>14</v>
      </c>
      <c r="FH22" s="28">
        <v>4</v>
      </c>
      <c r="FJ22" s="17">
        <f>SUM(CALCULATION!DS22:DV22)</f>
        <v>261</v>
      </c>
      <c r="FK22" s="28">
        <v>27</v>
      </c>
      <c r="FM22" s="17">
        <f>SUM(CALCULATION!ER22:ES22)</f>
        <v>202</v>
      </c>
      <c r="FN22" s="28">
        <v>2</v>
      </c>
      <c r="FP22" s="17">
        <f>SUM(CALCULATION!EU22:EV22)</f>
        <v>261</v>
      </c>
      <c r="FQ22" s="28">
        <v>13</v>
      </c>
      <c r="FS22" s="17">
        <f>SUM(CALCULATION!FA22:FB22)</f>
        <v>161</v>
      </c>
      <c r="FT22" s="28">
        <v>8</v>
      </c>
      <c r="FV22" s="17">
        <f>SUM(CALCULATION!FD22:FE22)</f>
        <v>242</v>
      </c>
      <c r="FW22" s="28">
        <v>10</v>
      </c>
      <c r="FY22" s="17">
        <f>SUM(CALCULATION!FG22:FH22)</f>
        <v>18</v>
      </c>
      <c r="FZ22" s="28">
        <v>4</v>
      </c>
      <c r="GB22" s="17">
        <f>SUM(CALCULATION!FJ22:FK22)</f>
        <v>288</v>
      </c>
      <c r="GC22" s="28">
        <v>10</v>
      </c>
    </row>
    <row r="23" ht="15.75" spans="1:185">
      <c r="A23">
        <v>13</v>
      </c>
      <c r="B23">
        <v>17</v>
      </c>
      <c r="C23">
        <v>20</v>
      </c>
      <c r="D23">
        <v>12</v>
      </c>
      <c r="E23">
        <v>13</v>
      </c>
      <c r="I23">
        <v>16</v>
      </c>
      <c r="J23">
        <v>25</v>
      </c>
      <c r="K23">
        <v>30</v>
      </c>
      <c r="L23">
        <v>21</v>
      </c>
      <c r="M23">
        <v>17</v>
      </c>
      <c r="Q23">
        <v>18</v>
      </c>
      <c r="R23">
        <v>7</v>
      </c>
      <c r="S23">
        <v>13</v>
      </c>
      <c r="T23">
        <v>18</v>
      </c>
      <c r="U23">
        <v>5</v>
      </c>
      <c r="Y23">
        <v>13</v>
      </c>
      <c r="Z23">
        <v>14</v>
      </c>
      <c r="AA23">
        <v>22</v>
      </c>
      <c r="AB23">
        <v>19</v>
      </c>
      <c r="AC23">
        <v>15</v>
      </c>
      <c r="AD23">
        <f t="shared" si="0"/>
        <v>83</v>
      </c>
      <c r="AG23">
        <v>13</v>
      </c>
      <c r="AH23">
        <v>21</v>
      </c>
      <c r="AI23">
        <v>31</v>
      </c>
      <c r="AJ23">
        <v>17</v>
      </c>
      <c r="AK23">
        <v>36</v>
      </c>
      <c r="AM23">
        <f>SUM(CALCULATION!A23:E23)</f>
        <v>75</v>
      </c>
      <c r="AN23">
        <v>7</v>
      </c>
      <c r="AO23">
        <v>6</v>
      </c>
      <c r="AQ23" s="13">
        <f>SUM(CALCULATION!AM23:AO23)</f>
        <v>88</v>
      </c>
      <c r="AR23">
        <v>5</v>
      </c>
      <c r="AW23">
        <f>SUM(CALCULATION!AQ23:AR23)</f>
        <v>93</v>
      </c>
      <c r="AX23">
        <v>19</v>
      </c>
      <c r="AZ23" s="13">
        <f>SUM(CALCULATION!Y23:AC23)</f>
        <v>83</v>
      </c>
      <c r="BA23">
        <v>2</v>
      </c>
      <c r="BB23">
        <v>14</v>
      </c>
      <c r="BC23">
        <v>4</v>
      </c>
      <c r="BD23">
        <v>15</v>
      </c>
      <c r="BF23" s="13">
        <f>SUM(CALCULATION!Q23:U23)</f>
        <v>61</v>
      </c>
      <c r="BG23">
        <v>11</v>
      </c>
      <c r="BI23" s="13">
        <f>SUM(CALCULATION!I23:M23)</f>
        <v>109</v>
      </c>
      <c r="BJ23">
        <v>9</v>
      </c>
      <c r="BK23">
        <v>26</v>
      </c>
      <c r="BM23" s="13">
        <f>SUM(CALCULATION!AG23:AK23)</f>
        <v>118</v>
      </c>
      <c r="BN23">
        <v>9</v>
      </c>
      <c r="BO23">
        <v>28</v>
      </c>
      <c r="BQ23" s="13">
        <f>SUM(CALCULATION!AW23:AX23)</f>
        <v>112</v>
      </c>
      <c r="BR23">
        <v>16</v>
      </c>
      <c r="BS23">
        <v>14</v>
      </c>
      <c r="BU23" s="13">
        <f>SUM(CALCULATION!BI23:BK23)</f>
        <v>144</v>
      </c>
      <c r="BV23">
        <v>35</v>
      </c>
      <c r="BW23">
        <v>24</v>
      </c>
      <c r="BY23">
        <v>4</v>
      </c>
      <c r="BZ23">
        <v>3</v>
      </c>
      <c r="CB23" s="13">
        <f>SUM(CALCULATION!BF23:BG23)</f>
        <v>72</v>
      </c>
      <c r="CC23">
        <v>12</v>
      </c>
      <c r="CD23">
        <v>25</v>
      </c>
      <c r="CF23" s="13">
        <f>SUM(CALCULATION!AZ23:BD23)</f>
        <v>118</v>
      </c>
      <c r="CG23">
        <v>29</v>
      </c>
      <c r="CH23">
        <v>30</v>
      </c>
      <c r="CJ23" s="13">
        <f>SUM(CALCULATION!BM23:BO23)</f>
        <v>155</v>
      </c>
      <c r="CK23">
        <v>36</v>
      </c>
      <c r="CL23">
        <v>15</v>
      </c>
      <c r="CN23" s="25">
        <f>SUM(CALCULATION!BQ23:BS23)</f>
        <v>142</v>
      </c>
      <c r="CO23" s="13">
        <v>17</v>
      </c>
      <c r="CP23" s="26">
        <v>10</v>
      </c>
      <c r="CQ23" s="26">
        <v>10</v>
      </c>
      <c r="CS23" s="25">
        <f>SUM(CALCULATION!BU23:BW23)</f>
        <v>203</v>
      </c>
      <c r="CT23" s="13">
        <v>14</v>
      </c>
      <c r="CU23" s="13">
        <v>14</v>
      </c>
      <c r="CV23" s="26">
        <v>15</v>
      </c>
      <c r="CY23" s="27"/>
      <c r="CZ23" s="25">
        <f>SUM(CALCULATION!BY23:BZ23)</f>
        <v>7</v>
      </c>
      <c r="DA23" s="26">
        <v>2</v>
      </c>
      <c r="DB23" s="26">
        <v>2</v>
      </c>
      <c r="DC23" s="26">
        <v>2</v>
      </c>
      <c r="DE23" s="25">
        <f>SUM(CALCULATION!CB23:CD23)</f>
        <v>109</v>
      </c>
      <c r="DF23" s="13">
        <v>10</v>
      </c>
      <c r="DG23" s="26">
        <v>13</v>
      </c>
      <c r="DH23" s="26">
        <v>13</v>
      </c>
      <c r="DJ23" s="25">
        <f>SUM(CALCULATION!CF23:CH23)</f>
        <v>177</v>
      </c>
      <c r="DK23" s="13">
        <v>21</v>
      </c>
      <c r="DL23" s="26">
        <v>6</v>
      </c>
      <c r="DM23" s="26">
        <v>18</v>
      </c>
      <c r="DO23" s="26">
        <v>4</v>
      </c>
      <c r="DP23" s="26">
        <v>2</v>
      </c>
      <c r="DQ23" s="26">
        <v>6</v>
      </c>
      <c r="DS23" s="25">
        <f>SUM(CALCULATION!CJ23:CL23)</f>
        <v>206</v>
      </c>
      <c r="DT23" s="13">
        <v>25</v>
      </c>
      <c r="DU23" s="26">
        <v>10</v>
      </c>
      <c r="DV23" s="26">
        <v>22</v>
      </c>
      <c r="DX23" s="17">
        <f>SUM(CALCULATION!CN23:CQ23)</f>
        <v>179</v>
      </c>
      <c r="EA23" s="17">
        <f>SUM(CALCULATION!CS23:CV23)</f>
        <v>246</v>
      </c>
      <c r="ED23" s="17">
        <f>SUM(CALCULATION!CZ23:DC23)</f>
        <v>13</v>
      </c>
      <c r="EG23" s="17">
        <f>SUM(CALCULATION!DE23:DH23)</f>
        <v>145</v>
      </c>
      <c r="EJ23" s="17">
        <f>SUM(CALCULATION!DJ23:DM23)</f>
        <v>222</v>
      </c>
      <c r="EM23" s="17">
        <f>SUM(CALCULATION!DO23:DQ23)</f>
        <v>12</v>
      </c>
      <c r="EP23" s="17">
        <f>SUM(CALCULATION!DS23:DV23)</f>
        <v>263</v>
      </c>
      <c r="ER23" s="17">
        <f>SUM(CALCULATION!CN23:CQ23)</f>
        <v>179</v>
      </c>
      <c r="ES23" s="28">
        <v>22</v>
      </c>
      <c r="EU23" s="17">
        <f>SUM(CALCULATION!CS23:CV23)</f>
        <v>246</v>
      </c>
      <c r="EV23" s="28">
        <v>19</v>
      </c>
      <c r="EX23" s="17">
        <f>SUM(CALCULATION!CZ23:DC23)</f>
        <v>13</v>
      </c>
      <c r="EY23" s="28">
        <v>2</v>
      </c>
      <c r="FA23" s="17">
        <f>SUM(CALCULATION!DE23:DH23)</f>
        <v>145</v>
      </c>
      <c r="FB23" s="28">
        <v>16</v>
      </c>
      <c r="FD23" s="17">
        <f>SUM(CALCULATION!DJ23:DM23)</f>
        <v>222</v>
      </c>
      <c r="FE23" s="28">
        <v>19</v>
      </c>
      <c r="FG23" s="17">
        <f>SUM(CALCULATION!DO23:DQ23)</f>
        <v>12</v>
      </c>
      <c r="FH23" s="28">
        <v>4</v>
      </c>
      <c r="FJ23" s="17">
        <f>SUM(CALCULATION!DS23:DV23)</f>
        <v>263</v>
      </c>
      <c r="FK23" s="28">
        <v>25</v>
      </c>
      <c r="FM23" s="17">
        <f>SUM(CALCULATION!ER23:ES23)</f>
        <v>201</v>
      </c>
      <c r="FN23" s="28">
        <v>2</v>
      </c>
      <c r="FP23" s="17">
        <f>SUM(CALCULATION!EU23:EV23)</f>
        <v>265</v>
      </c>
      <c r="FQ23" s="28">
        <v>13</v>
      </c>
      <c r="FS23" s="17">
        <f>SUM(CALCULATION!FA23:FB23)</f>
        <v>161</v>
      </c>
      <c r="FT23" s="28">
        <v>8</v>
      </c>
      <c r="FV23" s="17">
        <f>SUM(CALCULATION!FD23:FE23)</f>
        <v>241</v>
      </c>
      <c r="FW23" s="28">
        <v>10</v>
      </c>
      <c r="FY23" s="17">
        <f>SUM(CALCULATION!FG23:FH23)</f>
        <v>16</v>
      </c>
      <c r="FZ23" s="28">
        <v>4</v>
      </c>
      <c r="GB23" s="17">
        <f>SUM(CALCULATION!FJ23:FK23)</f>
        <v>288</v>
      </c>
      <c r="GC23" s="28">
        <v>10</v>
      </c>
    </row>
    <row r="24" ht="15.75" spans="1:185">
      <c r="A24">
        <v>13</v>
      </c>
      <c r="B24">
        <v>16</v>
      </c>
      <c r="C24">
        <v>15</v>
      </c>
      <c r="D24">
        <v>14</v>
      </c>
      <c r="E24">
        <v>9</v>
      </c>
      <c r="I24">
        <v>15</v>
      </c>
      <c r="J24">
        <v>23</v>
      </c>
      <c r="K24">
        <v>21</v>
      </c>
      <c r="L24">
        <v>22</v>
      </c>
      <c r="M24">
        <v>15</v>
      </c>
      <c r="Q24">
        <v>18</v>
      </c>
      <c r="R24">
        <v>5</v>
      </c>
      <c r="S24">
        <v>12</v>
      </c>
      <c r="T24">
        <v>22</v>
      </c>
      <c r="U24">
        <v>5</v>
      </c>
      <c r="Y24">
        <v>11</v>
      </c>
      <c r="Z24">
        <v>12</v>
      </c>
      <c r="AA24">
        <v>17</v>
      </c>
      <c r="AB24">
        <v>22</v>
      </c>
      <c r="AC24">
        <v>12</v>
      </c>
      <c r="AD24">
        <f t="shared" si="0"/>
        <v>74</v>
      </c>
      <c r="AG24">
        <v>13</v>
      </c>
      <c r="AH24">
        <v>20</v>
      </c>
      <c r="AI24">
        <v>23</v>
      </c>
      <c r="AJ24">
        <v>17</v>
      </c>
      <c r="AK24">
        <v>28</v>
      </c>
      <c r="AM24">
        <f>SUM(CALCULATION!A24:E24)</f>
        <v>67</v>
      </c>
      <c r="AN24">
        <v>5</v>
      </c>
      <c r="AO24">
        <v>5</v>
      </c>
      <c r="AQ24" s="13">
        <f>SUM(CALCULATION!AM24:AO24)</f>
        <v>77</v>
      </c>
      <c r="AR24">
        <v>6</v>
      </c>
      <c r="AW24">
        <f>SUM(CALCULATION!AQ24:AR24)</f>
        <v>83</v>
      </c>
      <c r="AX24">
        <v>19</v>
      </c>
      <c r="AZ24" s="13">
        <f>SUM(CALCULATION!Y24:AC24)</f>
        <v>74</v>
      </c>
      <c r="BA24">
        <v>2</v>
      </c>
      <c r="BB24">
        <v>14</v>
      </c>
      <c r="BC24">
        <v>4</v>
      </c>
      <c r="BD24">
        <v>15</v>
      </c>
      <c r="BF24" s="13">
        <f>SUM(CALCULATION!Q24:U24)</f>
        <v>62</v>
      </c>
      <c r="BG24">
        <v>11</v>
      </c>
      <c r="BI24" s="13">
        <f>SUM(CALCULATION!I24:M24)</f>
        <v>96</v>
      </c>
      <c r="BJ24">
        <v>9</v>
      </c>
      <c r="BK24">
        <v>26</v>
      </c>
      <c r="BM24" s="13">
        <f>SUM(CALCULATION!AG24:AK24)</f>
        <v>101</v>
      </c>
      <c r="BN24">
        <v>8</v>
      </c>
      <c r="BO24">
        <v>31</v>
      </c>
      <c r="BQ24" s="13">
        <f>SUM(CALCULATION!AW24:AX24)</f>
        <v>102</v>
      </c>
      <c r="BR24">
        <v>15</v>
      </c>
      <c r="BS24">
        <v>13</v>
      </c>
      <c r="BU24" s="13">
        <f>SUM(CALCULATION!BI24:BK24)</f>
        <v>131</v>
      </c>
      <c r="BV24">
        <v>35</v>
      </c>
      <c r="BW24">
        <v>21</v>
      </c>
      <c r="BY24">
        <v>4</v>
      </c>
      <c r="BZ24">
        <v>3</v>
      </c>
      <c r="CB24" s="13">
        <f>SUM(CALCULATION!BF24:BG24)</f>
        <v>73</v>
      </c>
      <c r="CC24">
        <v>12</v>
      </c>
      <c r="CD24">
        <v>24</v>
      </c>
      <c r="CF24" s="13">
        <f>SUM(CALCULATION!AZ24:BD24)</f>
        <v>109</v>
      </c>
      <c r="CG24">
        <v>28</v>
      </c>
      <c r="CH24">
        <v>29</v>
      </c>
      <c r="CJ24" s="13">
        <f>SUM(CALCULATION!BM24:BO24)</f>
        <v>140</v>
      </c>
      <c r="CK24">
        <v>36</v>
      </c>
      <c r="CL24">
        <v>13</v>
      </c>
      <c r="CN24" s="25">
        <f>SUM(CALCULATION!BQ24:BS24)</f>
        <v>130</v>
      </c>
      <c r="CO24" s="13">
        <v>14</v>
      </c>
      <c r="CP24" s="26">
        <v>11</v>
      </c>
      <c r="CQ24" s="26">
        <v>9</v>
      </c>
      <c r="CS24" s="25">
        <f>SUM(CALCULATION!BU24:BW24)</f>
        <v>187</v>
      </c>
      <c r="CT24" s="13">
        <v>14</v>
      </c>
      <c r="CU24" s="13">
        <v>14</v>
      </c>
      <c r="CV24" s="26">
        <v>15</v>
      </c>
      <c r="CY24" s="27"/>
      <c r="CZ24" s="25">
        <f>SUM(CALCULATION!BY24:BZ24)</f>
        <v>7</v>
      </c>
      <c r="DA24" s="26">
        <v>3</v>
      </c>
      <c r="DB24" s="26">
        <v>2</v>
      </c>
      <c r="DC24" s="26">
        <v>2</v>
      </c>
      <c r="DE24" s="25">
        <f>SUM(CALCULATION!CB24:CD24)</f>
        <v>109</v>
      </c>
      <c r="DF24" s="13">
        <v>7</v>
      </c>
      <c r="DG24" s="26">
        <v>15</v>
      </c>
      <c r="DH24" s="26">
        <v>14</v>
      </c>
      <c r="DJ24" s="25">
        <f>SUM(CALCULATION!CF24:CH24)</f>
        <v>166</v>
      </c>
      <c r="DK24" s="13">
        <v>20</v>
      </c>
      <c r="DL24" s="26">
        <v>13</v>
      </c>
      <c r="DM24" s="26">
        <v>14</v>
      </c>
      <c r="DO24" s="26">
        <v>6</v>
      </c>
      <c r="DP24" s="26">
        <v>2</v>
      </c>
      <c r="DQ24" s="26">
        <v>6</v>
      </c>
      <c r="DS24" s="25">
        <f>SUM(CALCULATION!CJ24:CL24)</f>
        <v>189</v>
      </c>
      <c r="DT24" s="13">
        <v>21</v>
      </c>
      <c r="DU24" s="26">
        <v>8</v>
      </c>
      <c r="DV24" s="26">
        <v>19</v>
      </c>
      <c r="DX24" s="17">
        <f>SUM(CALCULATION!CN24:CQ24)</f>
        <v>164</v>
      </c>
      <c r="EA24" s="17">
        <f>SUM(CALCULATION!CS24:CV24)</f>
        <v>230</v>
      </c>
      <c r="ED24" s="17">
        <f>SUM(CALCULATION!CZ24:DC24)</f>
        <v>14</v>
      </c>
      <c r="EG24" s="17">
        <f>SUM(CALCULATION!DE24:DH24)</f>
        <v>145</v>
      </c>
      <c r="EJ24" s="17">
        <f>SUM(CALCULATION!DJ24:DM24)</f>
        <v>213</v>
      </c>
      <c r="EM24" s="17">
        <f>SUM(CALCULATION!DO24:DQ24)</f>
        <v>14</v>
      </c>
      <c r="EP24" s="17">
        <f>SUM(CALCULATION!DS24:DV24)</f>
        <v>237</v>
      </c>
      <c r="ER24" s="17">
        <f>SUM(CALCULATION!CN24:CQ24)</f>
        <v>164</v>
      </c>
      <c r="ES24" s="28">
        <v>22</v>
      </c>
      <c r="EU24" s="17">
        <f>SUM(CALCULATION!CS24:CV24)</f>
        <v>230</v>
      </c>
      <c r="EV24" s="28">
        <v>19</v>
      </c>
      <c r="EX24" s="17">
        <f>SUM(CALCULATION!CZ24:DC24)</f>
        <v>14</v>
      </c>
      <c r="EY24" s="28">
        <v>2</v>
      </c>
      <c r="FA24" s="17">
        <f>SUM(CALCULATION!DE24:DH24)</f>
        <v>145</v>
      </c>
      <c r="FB24" s="28">
        <v>15</v>
      </c>
      <c r="FD24" s="17">
        <f>SUM(CALCULATION!DJ24:DM24)</f>
        <v>213</v>
      </c>
      <c r="FE24" s="28">
        <v>16</v>
      </c>
      <c r="FG24" s="17">
        <f>SUM(CALCULATION!DO24:DQ24)</f>
        <v>14</v>
      </c>
      <c r="FH24" s="28">
        <v>4</v>
      </c>
      <c r="FJ24" s="17">
        <f>SUM(CALCULATION!DS24:DV24)</f>
        <v>237</v>
      </c>
      <c r="FK24" s="28">
        <v>27</v>
      </c>
      <c r="FM24" s="17">
        <f>SUM(CALCULATION!ER24:ES24)</f>
        <v>186</v>
      </c>
      <c r="FN24" s="28">
        <v>1</v>
      </c>
      <c r="FP24" s="17">
        <f>SUM(CALCULATION!EU24:EV24)</f>
        <v>249</v>
      </c>
      <c r="FQ24" s="28">
        <v>12</v>
      </c>
      <c r="FS24" s="17">
        <f>SUM(CALCULATION!FA24:FB24)</f>
        <v>160</v>
      </c>
      <c r="FT24" s="28">
        <v>8</v>
      </c>
      <c r="FV24" s="17">
        <f>SUM(CALCULATION!FD24:FE24)</f>
        <v>229</v>
      </c>
      <c r="FW24" s="28">
        <v>10</v>
      </c>
      <c r="FY24" s="17">
        <f>SUM(CALCULATION!FG24:FH24)</f>
        <v>18</v>
      </c>
      <c r="FZ24" s="28">
        <v>4</v>
      </c>
      <c r="GB24" s="17">
        <f>SUM(CALCULATION!FJ24:FK24)</f>
        <v>264</v>
      </c>
      <c r="GC24" s="28">
        <v>10</v>
      </c>
    </row>
    <row r="25" ht="15.75" spans="1:185">
      <c r="A25">
        <v>13</v>
      </c>
      <c r="B25">
        <v>16</v>
      </c>
      <c r="C25">
        <v>20</v>
      </c>
      <c r="D25">
        <v>8</v>
      </c>
      <c r="E25">
        <v>12</v>
      </c>
      <c r="I25">
        <v>16</v>
      </c>
      <c r="J25">
        <v>24</v>
      </c>
      <c r="K25">
        <v>30</v>
      </c>
      <c r="L25">
        <v>16</v>
      </c>
      <c r="M25">
        <v>17</v>
      </c>
      <c r="Q25">
        <v>18</v>
      </c>
      <c r="R25">
        <v>7</v>
      </c>
      <c r="S25">
        <v>13</v>
      </c>
      <c r="T25">
        <v>17</v>
      </c>
      <c r="U25">
        <v>5</v>
      </c>
      <c r="Y25">
        <v>13</v>
      </c>
      <c r="Z25">
        <v>13</v>
      </c>
      <c r="AA25">
        <v>22</v>
      </c>
      <c r="AB25">
        <v>14</v>
      </c>
      <c r="AC25">
        <v>14</v>
      </c>
      <c r="AD25">
        <f t="shared" si="0"/>
        <v>76</v>
      </c>
      <c r="AG25">
        <v>13</v>
      </c>
      <c r="AH25">
        <v>19</v>
      </c>
      <c r="AI25">
        <v>31</v>
      </c>
      <c r="AJ25">
        <v>13</v>
      </c>
      <c r="AK25">
        <v>34</v>
      </c>
      <c r="AM25">
        <f>SUM(CALCULATION!A25:E25)</f>
        <v>69</v>
      </c>
      <c r="AN25">
        <v>6</v>
      </c>
      <c r="AO25">
        <v>5</v>
      </c>
      <c r="AQ25" s="13">
        <f>SUM(CALCULATION!AM25:AO25)</f>
        <v>80</v>
      </c>
      <c r="AR25">
        <v>5</v>
      </c>
      <c r="AW25">
        <f>SUM(CALCULATION!AQ25:AR25)</f>
        <v>85</v>
      </c>
      <c r="AX25">
        <v>19</v>
      </c>
      <c r="AZ25" s="13">
        <f>SUM(CALCULATION!Y25:AC25)</f>
        <v>76</v>
      </c>
      <c r="BA25">
        <v>2</v>
      </c>
      <c r="BB25">
        <v>14</v>
      </c>
      <c r="BC25">
        <v>3</v>
      </c>
      <c r="BD25">
        <v>15</v>
      </c>
      <c r="BF25" s="13">
        <f>SUM(CALCULATION!Q25:U25)</f>
        <v>60</v>
      </c>
      <c r="BG25">
        <v>11</v>
      </c>
      <c r="BI25" s="13">
        <f>SUM(CALCULATION!I25:M25)</f>
        <v>103</v>
      </c>
      <c r="BJ25">
        <v>9</v>
      </c>
      <c r="BK25">
        <v>26</v>
      </c>
      <c r="BM25" s="13">
        <f>SUM(CALCULATION!AG25:AK25)</f>
        <v>110</v>
      </c>
      <c r="BN25">
        <v>8</v>
      </c>
      <c r="BO25">
        <v>31</v>
      </c>
      <c r="BQ25" s="13">
        <f>SUM(CALCULATION!AW25:AX25)</f>
        <v>104</v>
      </c>
      <c r="BR25">
        <v>13</v>
      </c>
      <c r="BS25">
        <v>14</v>
      </c>
      <c r="BU25" s="13">
        <f>SUM(CALCULATION!BI25:BK25)</f>
        <v>138</v>
      </c>
      <c r="BV25">
        <v>34</v>
      </c>
      <c r="BW25">
        <v>23</v>
      </c>
      <c r="BY25">
        <v>2</v>
      </c>
      <c r="BZ25">
        <v>3</v>
      </c>
      <c r="CB25" s="13">
        <f>SUM(CALCULATION!BF25:BG25)</f>
        <v>71</v>
      </c>
      <c r="CC25">
        <v>11</v>
      </c>
      <c r="CD25">
        <v>25</v>
      </c>
      <c r="CF25" s="13">
        <f>SUM(CALCULATION!AZ25:BD25)</f>
        <v>110</v>
      </c>
      <c r="CG25">
        <v>28</v>
      </c>
      <c r="CH25">
        <v>30</v>
      </c>
      <c r="CJ25" s="13">
        <f>SUM(CALCULATION!BM25:BO25)</f>
        <v>149</v>
      </c>
      <c r="CK25">
        <v>31</v>
      </c>
      <c r="CL25">
        <v>15</v>
      </c>
      <c r="CN25" s="25">
        <f>SUM(CALCULATION!BQ25:BS25)</f>
        <v>131</v>
      </c>
      <c r="CO25" s="13">
        <v>19</v>
      </c>
      <c r="CP25" s="26">
        <v>11</v>
      </c>
      <c r="CQ25" s="26">
        <v>10</v>
      </c>
      <c r="CS25" s="25">
        <f>SUM(CALCULATION!BU25:BW25)</f>
        <v>195</v>
      </c>
      <c r="CT25" s="13">
        <v>14</v>
      </c>
      <c r="CU25" s="13">
        <v>14</v>
      </c>
      <c r="CV25" s="26">
        <v>17</v>
      </c>
      <c r="CY25" s="27"/>
      <c r="CZ25" s="25">
        <f>SUM(CALCULATION!BY25:BZ25)</f>
        <v>5</v>
      </c>
      <c r="DA25" s="26">
        <v>2</v>
      </c>
      <c r="DB25" s="26">
        <v>2</v>
      </c>
      <c r="DC25" s="26">
        <v>2</v>
      </c>
      <c r="DE25" s="25">
        <f>SUM(CALCULATION!CB25:CD25)</f>
        <v>107</v>
      </c>
      <c r="DF25" s="13">
        <v>8</v>
      </c>
      <c r="DG25" s="26">
        <v>15</v>
      </c>
      <c r="DH25" s="26">
        <v>17</v>
      </c>
      <c r="DJ25" s="25">
        <f>SUM(CALCULATION!CF25:CH25)</f>
        <v>168</v>
      </c>
      <c r="DK25" s="13">
        <v>19</v>
      </c>
      <c r="DL25" s="26">
        <v>12</v>
      </c>
      <c r="DM25" s="26">
        <v>17</v>
      </c>
      <c r="DO25" s="26">
        <v>6</v>
      </c>
      <c r="DP25" s="26">
        <v>2</v>
      </c>
      <c r="DQ25" s="26">
        <v>6</v>
      </c>
      <c r="DS25" s="25">
        <f>SUM(CALCULATION!CJ25:CL25)</f>
        <v>195</v>
      </c>
      <c r="DT25" s="13">
        <v>21</v>
      </c>
      <c r="DU25" s="26">
        <v>11</v>
      </c>
      <c r="DV25" s="26">
        <v>23</v>
      </c>
      <c r="DX25" s="17">
        <f>SUM(CALCULATION!CN25:CQ25)</f>
        <v>171</v>
      </c>
      <c r="EA25" s="17">
        <f>SUM(CALCULATION!CS25:CV25)</f>
        <v>240</v>
      </c>
      <c r="ED25" s="17">
        <f>SUM(CALCULATION!CZ25:DC25)</f>
        <v>11</v>
      </c>
      <c r="EG25" s="17">
        <f>SUM(CALCULATION!DE25:DH25)</f>
        <v>147</v>
      </c>
      <c r="EJ25" s="17">
        <f>SUM(CALCULATION!DJ25:DM25)</f>
        <v>216</v>
      </c>
      <c r="EM25" s="17">
        <f>SUM(CALCULATION!DO25:DQ25)</f>
        <v>14</v>
      </c>
      <c r="EP25" s="17">
        <f>SUM(CALCULATION!DS25:DV25)</f>
        <v>250</v>
      </c>
      <c r="ER25" s="17">
        <f>SUM(CALCULATION!CN25:CQ25)</f>
        <v>171</v>
      </c>
      <c r="ES25" s="28">
        <v>22</v>
      </c>
      <c r="EU25" s="17">
        <f>SUM(CALCULATION!CS25:CV25)</f>
        <v>240</v>
      </c>
      <c r="EV25" s="28">
        <v>19</v>
      </c>
      <c r="EX25" s="17">
        <f>SUM(CALCULATION!CZ25:DC25)</f>
        <v>11</v>
      </c>
      <c r="EY25" s="28">
        <v>2</v>
      </c>
      <c r="FA25" s="17">
        <f>SUM(CALCULATION!DE25:DH25)</f>
        <v>147</v>
      </c>
      <c r="FB25" s="28">
        <v>16</v>
      </c>
      <c r="FD25" s="17">
        <f>SUM(CALCULATION!DJ25:DM25)</f>
        <v>216</v>
      </c>
      <c r="FE25" s="28">
        <v>19</v>
      </c>
      <c r="FG25" s="17">
        <f>SUM(CALCULATION!DO25:DQ25)</f>
        <v>14</v>
      </c>
      <c r="FH25" s="28">
        <v>4</v>
      </c>
      <c r="FJ25" s="17">
        <f>SUM(CALCULATION!DS25:DV25)</f>
        <v>250</v>
      </c>
      <c r="FK25" s="28">
        <v>27</v>
      </c>
      <c r="FM25" s="17">
        <f>SUM(CALCULATION!ER25:ES25)</f>
        <v>193</v>
      </c>
      <c r="FN25" s="28">
        <v>0</v>
      </c>
      <c r="FP25" s="17">
        <f>SUM(CALCULATION!EU25:EV25)</f>
        <v>259</v>
      </c>
      <c r="FQ25" s="28">
        <v>8</v>
      </c>
      <c r="FS25" s="17">
        <f>SUM(CALCULATION!FA25:FB25)</f>
        <v>163</v>
      </c>
      <c r="FT25" s="28">
        <v>4</v>
      </c>
      <c r="FV25" s="17">
        <f>SUM(CALCULATION!FD25:FE25)</f>
        <v>235</v>
      </c>
      <c r="FW25" s="28">
        <v>5</v>
      </c>
      <c r="FY25" s="17">
        <f>SUM(CALCULATION!FG25:FH25)</f>
        <v>18</v>
      </c>
      <c r="FZ25" s="28">
        <v>4</v>
      </c>
      <c r="GB25" s="17">
        <f>SUM(CALCULATION!FJ25:FK25)</f>
        <v>277</v>
      </c>
      <c r="GC25" s="28">
        <v>8</v>
      </c>
    </row>
    <row r="26" ht="15.75" spans="1:185">
      <c r="A26">
        <v>12</v>
      </c>
      <c r="B26">
        <v>16</v>
      </c>
      <c r="C26">
        <v>20</v>
      </c>
      <c r="D26">
        <v>13</v>
      </c>
      <c r="E26">
        <v>13</v>
      </c>
      <c r="I26">
        <v>15</v>
      </c>
      <c r="J26">
        <v>24</v>
      </c>
      <c r="K26">
        <v>30</v>
      </c>
      <c r="L26">
        <v>21</v>
      </c>
      <c r="M26">
        <v>17</v>
      </c>
      <c r="Q26">
        <v>18</v>
      </c>
      <c r="R26">
        <v>7</v>
      </c>
      <c r="S26">
        <v>13</v>
      </c>
      <c r="T26">
        <v>21</v>
      </c>
      <c r="U26">
        <v>5</v>
      </c>
      <c r="Y26">
        <v>13</v>
      </c>
      <c r="Z26">
        <v>13</v>
      </c>
      <c r="AA26">
        <v>22</v>
      </c>
      <c r="AB26">
        <v>21</v>
      </c>
      <c r="AC26">
        <v>15</v>
      </c>
      <c r="AD26">
        <f t="shared" si="0"/>
        <v>84</v>
      </c>
      <c r="AG26">
        <v>12</v>
      </c>
      <c r="AH26">
        <v>19</v>
      </c>
      <c r="AI26">
        <v>31</v>
      </c>
      <c r="AJ26">
        <v>16</v>
      </c>
      <c r="AK26">
        <v>36</v>
      </c>
      <c r="AM26">
        <f>SUM(CALCULATION!A26:E26)</f>
        <v>74</v>
      </c>
      <c r="AN26">
        <v>6</v>
      </c>
      <c r="AO26">
        <v>4</v>
      </c>
      <c r="AQ26" s="13">
        <f>SUM(CALCULATION!AM26:AO26)</f>
        <v>84</v>
      </c>
      <c r="AR26">
        <v>5</v>
      </c>
      <c r="AW26">
        <f>SUM(CALCULATION!AQ26:AR26)</f>
        <v>89</v>
      </c>
      <c r="AX26">
        <v>18</v>
      </c>
      <c r="AZ26" s="13">
        <f>SUM(CALCULATION!Y26:AC26)</f>
        <v>84</v>
      </c>
      <c r="BA26">
        <v>3</v>
      </c>
      <c r="BB26">
        <v>14</v>
      </c>
      <c r="BC26">
        <v>4</v>
      </c>
      <c r="BD26">
        <v>15</v>
      </c>
      <c r="BF26" s="13">
        <f>SUM(CALCULATION!Q26:U26)</f>
        <v>64</v>
      </c>
      <c r="BG26">
        <v>11</v>
      </c>
      <c r="BI26" s="13">
        <f>SUM(CALCULATION!I26:M26)</f>
        <v>107</v>
      </c>
      <c r="BJ26">
        <v>9</v>
      </c>
      <c r="BK26">
        <v>26</v>
      </c>
      <c r="BM26" s="13">
        <f>SUM(CALCULATION!AG26:AK26)</f>
        <v>114</v>
      </c>
      <c r="BN26">
        <v>10</v>
      </c>
      <c r="BO26">
        <v>28</v>
      </c>
      <c r="BQ26" s="13">
        <f>SUM(CALCULATION!AW26:AX26)</f>
        <v>107</v>
      </c>
      <c r="BR26">
        <v>14</v>
      </c>
      <c r="BS26">
        <v>14</v>
      </c>
      <c r="BU26" s="13">
        <f>SUM(CALCULATION!BI26:BK26)</f>
        <v>142</v>
      </c>
      <c r="BV26">
        <v>34</v>
      </c>
      <c r="BW26">
        <v>23</v>
      </c>
      <c r="BY26">
        <v>4</v>
      </c>
      <c r="BZ26">
        <v>3</v>
      </c>
      <c r="CB26" s="13">
        <f>SUM(CALCULATION!BF26:BG26)</f>
        <v>75</v>
      </c>
      <c r="CC26">
        <v>12</v>
      </c>
      <c r="CD26">
        <v>24</v>
      </c>
      <c r="CF26" s="13">
        <f>SUM(CALCULATION!AZ26:BD26)</f>
        <v>120</v>
      </c>
      <c r="CG26">
        <v>25</v>
      </c>
      <c r="CH26">
        <v>30</v>
      </c>
      <c r="CJ26" s="13">
        <f>SUM(CALCULATION!BM26:BO26)</f>
        <v>152</v>
      </c>
      <c r="CK26">
        <v>32</v>
      </c>
      <c r="CL26">
        <v>11</v>
      </c>
      <c r="CN26" s="25">
        <f>SUM(CALCULATION!BQ26:BS26)</f>
        <v>135</v>
      </c>
      <c r="CO26" s="13">
        <v>22</v>
      </c>
      <c r="CP26" s="26">
        <v>9</v>
      </c>
      <c r="CQ26" s="26">
        <v>10</v>
      </c>
      <c r="CS26" s="25">
        <f>SUM(CALCULATION!BU26:BW26)</f>
        <v>199</v>
      </c>
      <c r="CT26" s="13">
        <v>19</v>
      </c>
      <c r="CU26" s="13">
        <v>19</v>
      </c>
      <c r="CV26" s="26">
        <v>15</v>
      </c>
      <c r="CY26" s="27"/>
      <c r="CZ26" s="25">
        <f>SUM(CALCULATION!BY26:BZ26)</f>
        <v>7</v>
      </c>
      <c r="DA26" s="26">
        <v>3</v>
      </c>
      <c r="DB26" s="26">
        <v>2</v>
      </c>
      <c r="DC26" s="26">
        <v>2</v>
      </c>
      <c r="DE26" s="25">
        <f>SUM(CALCULATION!CB26:CD26)</f>
        <v>111</v>
      </c>
      <c r="DF26" s="13">
        <v>9</v>
      </c>
      <c r="DG26" s="26">
        <v>13</v>
      </c>
      <c r="DH26" s="26">
        <v>11</v>
      </c>
      <c r="DJ26" s="25">
        <f>SUM(CALCULATION!CF26:CH26)</f>
        <v>175</v>
      </c>
      <c r="DK26" s="13">
        <v>23</v>
      </c>
      <c r="DL26" s="26">
        <v>10</v>
      </c>
      <c r="DM26" s="26">
        <v>17</v>
      </c>
      <c r="DO26" s="26">
        <v>8</v>
      </c>
      <c r="DP26" s="26">
        <v>2</v>
      </c>
      <c r="DQ26" s="26">
        <v>6</v>
      </c>
      <c r="DS26" s="25">
        <f>SUM(CALCULATION!CJ26:CL26)</f>
        <v>195</v>
      </c>
      <c r="DT26" s="13">
        <v>24</v>
      </c>
      <c r="DU26" s="26">
        <v>11</v>
      </c>
      <c r="DV26" s="26">
        <v>19</v>
      </c>
      <c r="DX26" s="17">
        <f>SUM(CALCULATION!CN26:CQ26)</f>
        <v>176</v>
      </c>
      <c r="EA26" s="17">
        <f>SUM(CALCULATION!CS26:CV26)</f>
        <v>252</v>
      </c>
      <c r="ED26" s="17">
        <f>SUM(CALCULATION!CZ26:DC26)</f>
        <v>14</v>
      </c>
      <c r="EG26" s="17">
        <f>SUM(CALCULATION!DE26:DH26)</f>
        <v>144</v>
      </c>
      <c r="EJ26" s="17">
        <f>SUM(CALCULATION!DJ26:DM26)</f>
        <v>225</v>
      </c>
      <c r="EM26" s="17">
        <f>SUM(CALCULATION!DO26:DQ26)</f>
        <v>16</v>
      </c>
      <c r="EP26" s="17">
        <f>SUM(CALCULATION!DS26:DV26)</f>
        <v>249</v>
      </c>
      <c r="ER26" s="17">
        <f>SUM(CALCULATION!CN26:CQ26)</f>
        <v>176</v>
      </c>
      <c r="ES26" s="28">
        <v>22</v>
      </c>
      <c r="EU26" s="17">
        <f>SUM(CALCULATION!CS26:CV26)</f>
        <v>252</v>
      </c>
      <c r="EV26" s="28">
        <v>17</v>
      </c>
      <c r="EX26" s="17">
        <f>SUM(CALCULATION!CZ26:DC26)</f>
        <v>14</v>
      </c>
      <c r="EY26" s="28">
        <v>2</v>
      </c>
      <c r="FA26" s="17">
        <f>SUM(CALCULATION!DE26:DH26)</f>
        <v>144</v>
      </c>
      <c r="FB26" s="28">
        <v>16</v>
      </c>
      <c r="FD26" s="17">
        <f>SUM(CALCULATION!DJ26:DM26)</f>
        <v>225</v>
      </c>
      <c r="FE26" s="28">
        <v>20</v>
      </c>
      <c r="FG26" s="17">
        <f>SUM(CALCULATION!DO26:DQ26)</f>
        <v>16</v>
      </c>
      <c r="FH26" s="28">
        <v>4</v>
      </c>
      <c r="FJ26" s="17">
        <f>SUM(CALCULATION!DS26:DV26)</f>
        <v>249</v>
      </c>
      <c r="FK26" s="28">
        <v>27</v>
      </c>
      <c r="FM26" s="17">
        <f>SUM(CALCULATION!ER26:ES26)</f>
        <v>198</v>
      </c>
      <c r="FN26" s="28">
        <v>2</v>
      </c>
      <c r="FP26" s="17">
        <f>SUM(CALCULATION!EU26:EV26)</f>
        <v>269</v>
      </c>
      <c r="FQ26" s="28">
        <v>11</v>
      </c>
      <c r="FS26" s="17">
        <f>SUM(CALCULATION!FA26:FB26)</f>
        <v>160</v>
      </c>
      <c r="FT26" s="28">
        <v>5</v>
      </c>
      <c r="FV26" s="17">
        <f>SUM(CALCULATION!FD26:FE26)</f>
        <v>245</v>
      </c>
      <c r="FW26" s="28">
        <v>9</v>
      </c>
      <c r="FY26" s="17">
        <f>SUM(CALCULATION!FG26:FH26)</f>
        <v>20</v>
      </c>
      <c r="FZ26" s="28">
        <v>4</v>
      </c>
      <c r="GB26" s="17">
        <f>SUM(CALCULATION!FJ26:FK26)</f>
        <v>276</v>
      </c>
      <c r="GC26" s="28">
        <v>10</v>
      </c>
    </row>
    <row r="27" ht="15.75" spans="1:185">
      <c r="A27">
        <v>10</v>
      </c>
      <c r="B27">
        <v>17</v>
      </c>
      <c r="C27">
        <v>18</v>
      </c>
      <c r="D27">
        <v>14</v>
      </c>
      <c r="E27">
        <v>12</v>
      </c>
      <c r="I27">
        <v>14</v>
      </c>
      <c r="J27">
        <v>25</v>
      </c>
      <c r="K27">
        <v>27</v>
      </c>
      <c r="L27">
        <v>22</v>
      </c>
      <c r="M27">
        <v>9</v>
      </c>
      <c r="Q27">
        <v>15</v>
      </c>
      <c r="R27">
        <v>7</v>
      </c>
      <c r="S27">
        <v>10</v>
      </c>
      <c r="T27">
        <v>22</v>
      </c>
      <c r="U27">
        <v>1</v>
      </c>
      <c r="Y27">
        <v>9</v>
      </c>
      <c r="Z27">
        <v>14</v>
      </c>
      <c r="AA27">
        <v>20</v>
      </c>
      <c r="AB27">
        <v>22</v>
      </c>
      <c r="AC27">
        <v>8</v>
      </c>
      <c r="AD27">
        <f t="shared" si="0"/>
        <v>73</v>
      </c>
      <c r="AG27">
        <v>12</v>
      </c>
      <c r="AH27">
        <v>21</v>
      </c>
      <c r="AI27">
        <v>27</v>
      </c>
      <c r="AJ27">
        <v>17</v>
      </c>
      <c r="AK27">
        <v>21</v>
      </c>
      <c r="AM27">
        <f>SUM(CALCULATION!A27:E27)</f>
        <v>71</v>
      </c>
      <c r="AN27">
        <v>4</v>
      </c>
      <c r="AO27">
        <v>6</v>
      </c>
      <c r="AQ27" s="13">
        <f>SUM(CALCULATION!AM27:AO27)</f>
        <v>81</v>
      </c>
      <c r="AR27">
        <v>5</v>
      </c>
      <c r="AW27">
        <f>SUM(CALCULATION!AQ27:AR27)</f>
        <v>86</v>
      </c>
      <c r="AX27">
        <v>18</v>
      </c>
      <c r="AZ27" s="13">
        <f>SUM(CALCULATION!Y27:AC27)</f>
        <v>73</v>
      </c>
      <c r="BA27">
        <v>3</v>
      </c>
      <c r="BB27">
        <v>14</v>
      </c>
      <c r="BC27">
        <v>4</v>
      </c>
      <c r="BD27">
        <v>14</v>
      </c>
      <c r="BF27" s="13">
        <f>SUM(CALCULATION!Q27:U27)</f>
        <v>55</v>
      </c>
      <c r="BG27">
        <v>11</v>
      </c>
      <c r="BI27" s="13">
        <f>SUM(CALCULATION!I27:M27)</f>
        <v>97</v>
      </c>
      <c r="BJ27">
        <v>9</v>
      </c>
      <c r="BK27">
        <v>25</v>
      </c>
      <c r="BM27" s="13">
        <f>SUM(CALCULATION!AG27:AK27)</f>
        <v>98</v>
      </c>
      <c r="BN27">
        <v>8</v>
      </c>
      <c r="BO27">
        <v>29</v>
      </c>
      <c r="BQ27" s="13">
        <f>SUM(CALCULATION!AW27:AX27)</f>
        <v>104</v>
      </c>
      <c r="BR27">
        <v>14</v>
      </c>
      <c r="BS27">
        <v>14</v>
      </c>
      <c r="BU27" s="13">
        <f>SUM(CALCULATION!BI27:BK27)</f>
        <v>131</v>
      </c>
      <c r="BV27">
        <v>32</v>
      </c>
      <c r="BW27">
        <v>22</v>
      </c>
      <c r="BY27">
        <v>4</v>
      </c>
      <c r="BZ27">
        <v>3</v>
      </c>
      <c r="CB27" s="13">
        <f>SUM(CALCULATION!BF27:BG27)</f>
        <v>66</v>
      </c>
      <c r="CC27">
        <v>12</v>
      </c>
      <c r="CD27">
        <v>23</v>
      </c>
      <c r="CF27" s="13">
        <f>SUM(CALCULATION!AZ27:BD27)</f>
        <v>108</v>
      </c>
      <c r="CG27">
        <v>25</v>
      </c>
      <c r="CH27">
        <v>29</v>
      </c>
      <c r="CJ27" s="13">
        <f>SUM(CALCULATION!BM27:BO27)</f>
        <v>135</v>
      </c>
      <c r="CK27">
        <v>34</v>
      </c>
      <c r="CL27">
        <v>15</v>
      </c>
      <c r="CN27" s="25">
        <f>SUM(CALCULATION!BQ27:BS27)</f>
        <v>132</v>
      </c>
      <c r="CO27" s="13">
        <v>19</v>
      </c>
      <c r="CP27" s="26">
        <v>10</v>
      </c>
      <c r="CQ27" s="26">
        <v>8</v>
      </c>
      <c r="CS27" s="25">
        <f>SUM(CALCULATION!BU27:BW27)</f>
        <v>185</v>
      </c>
      <c r="CT27" s="13">
        <v>19</v>
      </c>
      <c r="CU27" s="13">
        <v>19</v>
      </c>
      <c r="CV27" s="26">
        <v>16</v>
      </c>
      <c r="CY27" s="27"/>
      <c r="CZ27" s="25">
        <f>SUM(CALCULATION!BY27:BZ27)</f>
        <v>7</v>
      </c>
      <c r="DA27" s="26">
        <v>2</v>
      </c>
      <c r="DB27" s="26">
        <v>2</v>
      </c>
      <c r="DC27" s="26">
        <v>2</v>
      </c>
      <c r="DE27" s="25">
        <f>SUM(CALCULATION!CB27:CD27)</f>
        <v>101</v>
      </c>
      <c r="DF27" s="13">
        <v>10</v>
      </c>
      <c r="DG27" s="26">
        <v>15</v>
      </c>
      <c r="DH27" s="26">
        <v>16</v>
      </c>
      <c r="DJ27" s="25">
        <f>SUM(CALCULATION!CF27:CH27)</f>
        <v>162</v>
      </c>
      <c r="DK27" s="13">
        <v>22</v>
      </c>
      <c r="DL27" s="26">
        <v>12</v>
      </c>
      <c r="DM27" s="26">
        <v>18</v>
      </c>
      <c r="DO27" s="26">
        <v>8</v>
      </c>
      <c r="DP27" s="26">
        <v>2</v>
      </c>
      <c r="DQ27" s="26">
        <v>4</v>
      </c>
      <c r="DS27" s="25">
        <f>SUM(CALCULATION!CJ27:CL27)</f>
        <v>184</v>
      </c>
      <c r="DT27" s="13">
        <v>25</v>
      </c>
      <c r="DU27" s="26">
        <v>9</v>
      </c>
      <c r="DV27" s="26">
        <v>21</v>
      </c>
      <c r="DX27" s="17">
        <f>SUM(CALCULATION!CN27:CQ27)</f>
        <v>169</v>
      </c>
      <c r="EA27" s="17">
        <f>SUM(CALCULATION!CS27:CV27)</f>
        <v>239</v>
      </c>
      <c r="ED27" s="17">
        <f>SUM(CALCULATION!CZ27:DC27)</f>
        <v>13</v>
      </c>
      <c r="EG27" s="17">
        <f>SUM(CALCULATION!DE27:DH27)</f>
        <v>142</v>
      </c>
      <c r="EJ27" s="17">
        <f>SUM(CALCULATION!DJ27:DM27)</f>
        <v>214</v>
      </c>
      <c r="EM27" s="17">
        <f>SUM(CALCULATION!DO27:DQ27)</f>
        <v>14</v>
      </c>
      <c r="EP27" s="17">
        <f>SUM(CALCULATION!DS27:DV27)</f>
        <v>239</v>
      </c>
      <c r="ER27" s="17">
        <f>SUM(CALCULATION!CN27:CQ27)</f>
        <v>169</v>
      </c>
      <c r="ES27" s="28">
        <v>22</v>
      </c>
      <c r="EU27" s="17">
        <f>SUM(CALCULATION!CS27:CV27)</f>
        <v>239</v>
      </c>
      <c r="EV27" s="28">
        <v>16</v>
      </c>
      <c r="EX27" s="17">
        <f>SUM(CALCULATION!CZ27:DC27)</f>
        <v>13</v>
      </c>
      <c r="EY27" s="28">
        <v>2</v>
      </c>
      <c r="FA27" s="17">
        <f>SUM(CALCULATION!DE27:DH27)</f>
        <v>142</v>
      </c>
      <c r="FB27" s="28">
        <v>16</v>
      </c>
      <c r="FD27" s="17">
        <f>SUM(CALCULATION!DJ27:DM27)</f>
        <v>214</v>
      </c>
      <c r="FE27" s="28">
        <v>18</v>
      </c>
      <c r="FG27" s="17">
        <f>SUM(CALCULATION!DO27:DQ27)</f>
        <v>14</v>
      </c>
      <c r="FH27" s="28">
        <v>4</v>
      </c>
      <c r="FJ27" s="17">
        <f>SUM(CALCULATION!DS27:DV27)</f>
        <v>239</v>
      </c>
      <c r="FK27" s="28">
        <v>23</v>
      </c>
      <c r="FM27" s="17">
        <f>SUM(CALCULATION!ER27:ES27)</f>
        <v>191</v>
      </c>
      <c r="FN27" s="28">
        <v>2</v>
      </c>
      <c r="FP27" s="17">
        <f>SUM(CALCULATION!EU27:EV27)</f>
        <v>255</v>
      </c>
      <c r="FQ27" s="28">
        <v>12</v>
      </c>
      <c r="FS27" s="17">
        <f>SUM(CALCULATION!FA27:FB27)</f>
        <v>158</v>
      </c>
      <c r="FT27" s="28">
        <v>6</v>
      </c>
      <c r="FV27" s="17">
        <f>SUM(CALCULATION!FD27:FE27)</f>
        <v>232</v>
      </c>
      <c r="FW27" s="28">
        <v>7</v>
      </c>
      <c r="FY27" s="17">
        <f>SUM(CALCULATION!FG27:FH27)</f>
        <v>18</v>
      </c>
      <c r="FZ27" s="28">
        <v>4</v>
      </c>
      <c r="GB27" s="17">
        <f>SUM(CALCULATION!FJ27:FK27)</f>
        <v>262</v>
      </c>
      <c r="GC27" s="28">
        <v>8</v>
      </c>
    </row>
    <row r="28" ht="15.75" spans="1:185">
      <c r="A28">
        <v>11</v>
      </c>
      <c r="B28">
        <v>17</v>
      </c>
      <c r="C28">
        <v>20</v>
      </c>
      <c r="D28">
        <v>13</v>
      </c>
      <c r="E28">
        <v>8</v>
      </c>
      <c r="I28">
        <v>15</v>
      </c>
      <c r="J28">
        <v>25</v>
      </c>
      <c r="K28">
        <v>30</v>
      </c>
      <c r="L28">
        <v>19</v>
      </c>
      <c r="M28">
        <v>14</v>
      </c>
      <c r="Q28">
        <v>16</v>
      </c>
      <c r="R28">
        <v>7</v>
      </c>
      <c r="S28">
        <v>13</v>
      </c>
      <c r="T28">
        <v>16</v>
      </c>
      <c r="U28">
        <v>5</v>
      </c>
      <c r="Y28">
        <v>11</v>
      </c>
      <c r="Z28">
        <v>14</v>
      </c>
      <c r="AA28">
        <v>22</v>
      </c>
      <c r="AB28">
        <v>17</v>
      </c>
      <c r="AC28">
        <v>10</v>
      </c>
      <c r="AD28">
        <f t="shared" si="0"/>
        <v>74</v>
      </c>
      <c r="AG28">
        <v>12</v>
      </c>
      <c r="AH28">
        <v>21</v>
      </c>
      <c r="AI28">
        <v>30</v>
      </c>
      <c r="AJ28">
        <v>16</v>
      </c>
      <c r="AK28">
        <v>28</v>
      </c>
      <c r="AM28">
        <f>SUM(CALCULATION!A28:E28)</f>
        <v>69</v>
      </c>
      <c r="AN28">
        <v>6</v>
      </c>
      <c r="AO28">
        <v>4</v>
      </c>
      <c r="AQ28" s="13">
        <f>SUM(CALCULATION!AM28:AO28)</f>
        <v>79</v>
      </c>
      <c r="AR28">
        <v>5</v>
      </c>
      <c r="AW28">
        <f>SUM(CALCULATION!AQ28:AR28)</f>
        <v>84</v>
      </c>
      <c r="AX28">
        <v>18</v>
      </c>
      <c r="AZ28" s="13">
        <f>SUM(CALCULATION!Y28:AC28)</f>
        <v>74</v>
      </c>
      <c r="BA28">
        <v>0</v>
      </c>
      <c r="BB28">
        <v>12</v>
      </c>
      <c r="BC28">
        <v>3</v>
      </c>
      <c r="BD28">
        <v>13</v>
      </c>
      <c r="BF28" s="13">
        <f>SUM(CALCULATION!Q28:U28)</f>
        <v>57</v>
      </c>
      <c r="BG28">
        <v>11</v>
      </c>
      <c r="BI28" s="13">
        <f>SUM(CALCULATION!I28:M28)</f>
        <v>103</v>
      </c>
      <c r="BJ28">
        <v>9</v>
      </c>
      <c r="BK28">
        <v>25</v>
      </c>
      <c r="BM28" s="13">
        <f>SUM(CALCULATION!AG28:AK28)</f>
        <v>107</v>
      </c>
      <c r="BN28">
        <v>10</v>
      </c>
      <c r="BO28">
        <v>29</v>
      </c>
      <c r="BQ28" s="13">
        <f>SUM(CALCULATION!AW28:AX28)</f>
        <v>102</v>
      </c>
      <c r="BR28">
        <v>16</v>
      </c>
      <c r="BS28">
        <v>11</v>
      </c>
      <c r="BU28" s="13">
        <f>SUM(CALCULATION!BI28:BK28)</f>
        <v>137</v>
      </c>
      <c r="BV28">
        <v>35</v>
      </c>
      <c r="BW28">
        <v>20</v>
      </c>
      <c r="BY28">
        <v>4</v>
      </c>
      <c r="BZ28">
        <v>3</v>
      </c>
      <c r="CB28" s="13">
        <f>SUM(CALCULATION!BF28:BG28)</f>
        <v>68</v>
      </c>
      <c r="CC28">
        <v>9</v>
      </c>
      <c r="CD28">
        <v>22</v>
      </c>
      <c r="CF28" s="13">
        <f>SUM(CALCULATION!AZ28:BD28)</f>
        <v>102</v>
      </c>
      <c r="CG28">
        <v>21</v>
      </c>
      <c r="CH28">
        <v>29</v>
      </c>
      <c r="CJ28" s="13">
        <f>SUM(CALCULATION!BM28:BO28)</f>
        <v>146</v>
      </c>
      <c r="CK28">
        <v>27</v>
      </c>
      <c r="CL28">
        <v>13</v>
      </c>
      <c r="CN28" s="25">
        <f>SUM(CALCULATION!BQ28:BS28)</f>
        <v>129</v>
      </c>
      <c r="CO28" s="13">
        <v>13</v>
      </c>
      <c r="CP28" s="26">
        <v>7</v>
      </c>
      <c r="CQ28" s="26">
        <v>8</v>
      </c>
      <c r="CS28" s="25">
        <f>SUM(CALCULATION!BU28:BW28)</f>
        <v>192</v>
      </c>
      <c r="CT28" s="13">
        <v>8</v>
      </c>
      <c r="CU28" s="13">
        <v>8</v>
      </c>
      <c r="CV28" s="26">
        <v>10</v>
      </c>
      <c r="CY28" s="27"/>
      <c r="CZ28" s="25">
        <f>SUM(CALCULATION!BY28:BZ28)</f>
        <v>7</v>
      </c>
      <c r="DA28" s="26">
        <v>3</v>
      </c>
      <c r="DB28" s="26">
        <v>2</v>
      </c>
      <c r="DC28" s="26">
        <v>2</v>
      </c>
      <c r="DE28" s="25">
        <f>SUM(CALCULATION!CB28:CD28)</f>
        <v>99</v>
      </c>
      <c r="DF28" s="13">
        <v>7</v>
      </c>
      <c r="DG28" s="26">
        <v>14</v>
      </c>
      <c r="DH28" s="26">
        <v>14</v>
      </c>
      <c r="DJ28" s="25">
        <f>SUM(CALCULATION!CF28:CH28)</f>
        <v>152</v>
      </c>
      <c r="DK28" s="13">
        <v>16</v>
      </c>
      <c r="DL28" s="26">
        <v>6</v>
      </c>
      <c r="DM28" s="26">
        <v>13</v>
      </c>
      <c r="DO28" s="26">
        <v>4</v>
      </c>
      <c r="DP28" s="26">
        <v>2</v>
      </c>
      <c r="DQ28" s="26">
        <v>6</v>
      </c>
      <c r="DS28" s="25">
        <f>SUM(CALCULATION!CJ28:CL28)</f>
        <v>186</v>
      </c>
      <c r="DT28" s="13">
        <v>22</v>
      </c>
      <c r="DU28" s="26">
        <v>8</v>
      </c>
      <c r="DV28" s="26">
        <v>19</v>
      </c>
      <c r="DX28" s="17">
        <f>SUM(CALCULATION!CN28:CQ28)</f>
        <v>157</v>
      </c>
      <c r="EA28" s="17">
        <f>SUM(CALCULATION!CS28:CV28)</f>
        <v>218</v>
      </c>
      <c r="ED28" s="17">
        <f>SUM(CALCULATION!CZ28:DC28)</f>
        <v>14</v>
      </c>
      <c r="EG28" s="17">
        <f>SUM(CALCULATION!DE28:DH28)</f>
        <v>134</v>
      </c>
      <c r="EJ28" s="17">
        <f>SUM(CALCULATION!DJ28:DM28)</f>
        <v>187</v>
      </c>
      <c r="EM28" s="17">
        <f>SUM(CALCULATION!DO28:DQ28)</f>
        <v>12</v>
      </c>
      <c r="EP28" s="17">
        <f>SUM(CALCULATION!DS28:DV28)</f>
        <v>235</v>
      </c>
      <c r="ER28" s="17">
        <f>SUM(CALCULATION!CN28:CQ28)</f>
        <v>157</v>
      </c>
      <c r="ES28" s="28">
        <v>16</v>
      </c>
      <c r="EU28" s="17">
        <f>SUM(CALCULATION!CS28:CV28)</f>
        <v>218</v>
      </c>
      <c r="EV28" s="28">
        <v>18</v>
      </c>
      <c r="EX28" s="17">
        <f>SUM(CALCULATION!CZ28:DC28)</f>
        <v>14</v>
      </c>
      <c r="EY28" s="28">
        <v>2</v>
      </c>
      <c r="FA28" s="17">
        <f>SUM(CALCULATION!DE28:DH28)</f>
        <v>134</v>
      </c>
      <c r="FB28" s="28">
        <v>15</v>
      </c>
      <c r="FD28" s="17">
        <f>SUM(CALCULATION!DJ28:DM28)</f>
        <v>187</v>
      </c>
      <c r="FE28" s="28">
        <v>14</v>
      </c>
      <c r="FG28" s="17">
        <f>SUM(CALCULATION!DO28:DQ28)</f>
        <v>12</v>
      </c>
      <c r="FH28" s="28">
        <v>2</v>
      </c>
      <c r="FJ28" s="17">
        <f>SUM(CALCULATION!DS28:DV28)</f>
        <v>235</v>
      </c>
      <c r="FK28" s="28">
        <v>23</v>
      </c>
      <c r="FM28" s="17">
        <f>SUM(CALCULATION!ER28:ES28)</f>
        <v>173</v>
      </c>
      <c r="FN28" s="28">
        <v>2</v>
      </c>
      <c r="FP28" s="17">
        <f>SUM(CALCULATION!EU28:EV28)</f>
        <v>236</v>
      </c>
      <c r="FQ28" s="28">
        <v>13</v>
      </c>
      <c r="FS28" s="17">
        <f>SUM(CALCULATION!FA28:FB28)</f>
        <v>149</v>
      </c>
      <c r="FT28" s="28">
        <v>8</v>
      </c>
      <c r="FV28" s="17">
        <f>SUM(CALCULATION!FD28:FE28)</f>
        <v>201</v>
      </c>
      <c r="FW28" s="28">
        <v>10</v>
      </c>
      <c r="FY28" s="17">
        <f>SUM(CALCULATION!FG28:FH28)</f>
        <v>14</v>
      </c>
      <c r="FZ28" s="28">
        <v>4</v>
      </c>
      <c r="GB28" s="17">
        <f>SUM(CALCULATION!FJ28:FK28)</f>
        <v>258</v>
      </c>
      <c r="GC28" s="28">
        <v>10</v>
      </c>
    </row>
    <row r="29" ht="15.75" spans="1:185">
      <c r="A29">
        <v>13</v>
      </c>
      <c r="B29">
        <v>17</v>
      </c>
      <c r="C29">
        <v>20</v>
      </c>
      <c r="D29">
        <v>14</v>
      </c>
      <c r="E29">
        <v>13</v>
      </c>
      <c r="I29">
        <v>16</v>
      </c>
      <c r="J29">
        <v>25</v>
      </c>
      <c r="K29">
        <v>30</v>
      </c>
      <c r="L29">
        <v>22</v>
      </c>
      <c r="M29">
        <v>17</v>
      </c>
      <c r="Q29">
        <v>18</v>
      </c>
      <c r="R29">
        <v>7</v>
      </c>
      <c r="S29">
        <v>13</v>
      </c>
      <c r="T29">
        <v>22</v>
      </c>
      <c r="U29">
        <v>4</v>
      </c>
      <c r="Y29">
        <v>13</v>
      </c>
      <c r="Z29">
        <v>14</v>
      </c>
      <c r="AA29">
        <v>22</v>
      </c>
      <c r="AB29">
        <v>22</v>
      </c>
      <c r="AC29">
        <v>15</v>
      </c>
      <c r="AD29">
        <f t="shared" si="0"/>
        <v>86</v>
      </c>
      <c r="AG29">
        <v>13</v>
      </c>
      <c r="AH29">
        <v>21</v>
      </c>
      <c r="AI29">
        <v>31</v>
      </c>
      <c r="AJ29">
        <v>17</v>
      </c>
      <c r="AK29">
        <v>25</v>
      </c>
      <c r="AM29">
        <f>SUM(CALCULATION!A29:E29)</f>
        <v>77</v>
      </c>
      <c r="AN29">
        <v>7</v>
      </c>
      <c r="AO29">
        <v>5</v>
      </c>
      <c r="AQ29" s="13">
        <f>SUM(CALCULATION!AM29:AO29)</f>
        <v>89</v>
      </c>
      <c r="AR29">
        <v>2</v>
      </c>
      <c r="AW29">
        <f>SUM(CALCULATION!AQ29:AR29)</f>
        <v>91</v>
      </c>
      <c r="AX29">
        <v>18</v>
      </c>
      <c r="AZ29" s="13">
        <f>SUM(CALCULATION!Y29:AC29)</f>
        <v>86</v>
      </c>
      <c r="BA29">
        <v>3</v>
      </c>
      <c r="BB29">
        <v>12</v>
      </c>
      <c r="BC29">
        <v>2</v>
      </c>
      <c r="BD29">
        <v>13</v>
      </c>
      <c r="BF29" s="13">
        <f>SUM(CALCULATION!Q29:U29)</f>
        <v>64</v>
      </c>
      <c r="BG29">
        <v>11</v>
      </c>
      <c r="BI29" s="13">
        <f>SUM(CALCULATION!I29:M29)</f>
        <v>110</v>
      </c>
      <c r="BJ29">
        <v>6</v>
      </c>
      <c r="BK29">
        <v>25</v>
      </c>
      <c r="BM29" s="13">
        <f>SUM(CALCULATION!AG29:AK29)</f>
        <v>107</v>
      </c>
      <c r="BN29">
        <v>5</v>
      </c>
      <c r="BO29">
        <v>23</v>
      </c>
      <c r="BQ29" s="13">
        <f>SUM(CALCULATION!AW29:AX29)</f>
        <v>109</v>
      </c>
      <c r="BR29">
        <v>16</v>
      </c>
      <c r="BS29">
        <v>14</v>
      </c>
      <c r="BU29" s="13">
        <f>SUM(CALCULATION!BI29:BK29)</f>
        <v>141</v>
      </c>
      <c r="BV29">
        <v>35</v>
      </c>
      <c r="BW29">
        <v>23</v>
      </c>
      <c r="BY29">
        <v>4</v>
      </c>
      <c r="BZ29">
        <v>3</v>
      </c>
      <c r="CB29" s="13">
        <f>SUM(CALCULATION!BF29:BG29)</f>
        <v>75</v>
      </c>
      <c r="CC29">
        <v>12</v>
      </c>
      <c r="CD29">
        <v>25</v>
      </c>
      <c r="CF29" s="13">
        <f>SUM(CALCULATION!AZ29:BD29)</f>
        <v>116</v>
      </c>
      <c r="CG29">
        <v>26</v>
      </c>
      <c r="CH29">
        <v>30</v>
      </c>
      <c r="CJ29" s="13">
        <f>SUM(CALCULATION!BM29:BO29)</f>
        <v>135</v>
      </c>
      <c r="CK29">
        <v>33</v>
      </c>
      <c r="CL29">
        <v>15</v>
      </c>
      <c r="CN29" s="25">
        <f>SUM(CALCULATION!BQ29:BS29)</f>
        <v>139</v>
      </c>
      <c r="CO29" s="13">
        <v>16</v>
      </c>
      <c r="CP29" s="26">
        <v>8</v>
      </c>
      <c r="CQ29" s="26">
        <v>6</v>
      </c>
      <c r="CS29" s="25">
        <f>SUM(CALCULATION!BU29:BW29)</f>
        <v>199</v>
      </c>
      <c r="CT29" s="13">
        <v>18</v>
      </c>
      <c r="CU29" s="13">
        <v>18</v>
      </c>
      <c r="CV29" s="26">
        <v>10</v>
      </c>
      <c r="CY29" s="27"/>
      <c r="CZ29" s="25">
        <f>SUM(CALCULATION!BY29:BZ29)</f>
        <v>7</v>
      </c>
      <c r="DA29" s="26">
        <v>3</v>
      </c>
      <c r="DB29" s="26">
        <v>2</v>
      </c>
      <c r="DC29" s="26">
        <v>2</v>
      </c>
      <c r="DE29" s="25">
        <f>SUM(CALCULATION!CB29:CD29)</f>
        <v>112</v>
      </c>
      <c r="DF29" s="13">
        <v>8</v>
      </c>
      <c r="DG29" s="26">
        <v>15</v>
      </c>
      <c r="DH29" s="26">
        <v>7</v>
      </c>
      <c r="DJ29" s="25">
        <f>SUM(CALCULATION!CF29:CH29)</f>
        <v>172</v>
      </c>
      <c r="DK29" s="13">
        <v>23</v>
      </c>
      <c r="DL29" s="26">
        <v>10</v>
      </c>
      <c r="DM29" s="26">
        <v>10</v>
      </c>
      <c r="DO29" s="26">
        <v>6</v>
      </c>
      <c r="DP29" s="26">
        <v>2</v>
      </c>
      <c r="DQ29" s="26">
        <v>6</v>
      </c>
      <c r="DS29" s="25">
        <f>SUM(CALCULATION!CJ29:CL29)</f>
        <v>183</v>
      </c>
      <c r="DT29" s="13">
        <v>25</v>
      </c>
      <c r="DU29" s="26">
        <v>11</v>
      </c>
      <c r="DV29" s="26">
        <v>23</v>
      </c>
      <c r="DX29" s="17">
        <f>SUM(CALCULATION!CN29:CQ29)</f>
        <v>169</v>
      </c>
      <c r="EA29" s="17">
        <f>SUM(CALCULATION!CS29:CV29)</f>
        <v>245</v>
      </c>
      <c r="ED29" s="17">
        <f>SUM(CALCULATION!CZ29:DC29)</f>
        <v>14</v>
      </c>
      <c r="EG29" s="17">
        <f>SUM(CALCULATION!DE29:DH29)</f>
        <v>142</v>
      </c>
      <c r="EJ29" s="17">
        <f>SUM(CALCULATION!DJ29:DM29)</f>
        <v>215</v>
      </c>
      <c r="EM29" s="17">
        <f>SUM(CALCULATION!DO29:DQ29)</f>
        <v>14</v>
      </c>
      <c r="EP29" s="17">
        <f>SUM(CALCULATION!DS29:DV29)</f>
        <v>242</v>
      </c>
      <c r="ER29" s="17">
        <f>SUM(CALCULATION!CN29:CQ29)</f>
        <v>169</v>
      </c>
      <c r="ES29" s="28">
        <v>22</v>
      </c>
      <c r="EU29" s="17">
        <f>SUM(CALCULATION!CS29:CV29)</f>
        <v>245</v>
      </c>
      <c r="EV29" s="28">
        <v>18</v>
      </c>
      <c r="EX29" s="17">
        <f>SUM(CALCULATION!CZ29:DC29)</f>
        <v>14</v>
      </c>
      <c r="EY29" s="28">
        <v>2</v>
      </c>
      <c r="FA29" s="17">
        <f>SUM(CALCULATION!DE29:DH29)</f>
        <v>142</v>
      </c>
      <c r="FB29" s="28">
        <v>16</v>
      </c>
      <c r="FD29" s="17">
        <f>SUM(CALCULATION!DJ29:DM29)</f>
        <v>215</v>
      </c>
      <c r="FE29" s="28">
        <v>13</v>
      </c>
      <c r="FG29" s="17">
        <f>SUM(CALCULATION!DO29:DQ29)</f>
        <v>14</v>
      </c>
      <c r="FH29" s="28">
        <v>4</v>
      </c>
      <c r="FJ29" s="17">
        <f>SUM(CALCULATION!DS29:DV29)</f>
        <v>242</v>
      </c>
      <c r="FK29" s="28">
        <v>27</v>
      </c>
      <c r="FM29" s="17">
        <f>SUM(CALCULATION!ER29:ES29)</f>
        <v>191</v>
      </c>
      <c r="FN29" s="28">
        <v>2</v>
      </c>
      <c r="FP29" s="17">
        <f>SUM(CALCULATION!EU29:EV29)</f>
        <v>263</v>
      </c>
      <c r="FQ29" s="28">
        <v>10</v>
      </c>
      <c r="FS29" s="17">
        <f>SUM(CALCULATION!FA29:FB29)</f>
        <v>158</v>
      </c>
      <c r="FT29" s="28">
        <v>8</v>
      </c>
      <c r="FV29" s="17">
        <f>SUM(CALCULATION!FD29:FE29)</f>
        <v>228</v>
      </c>
      <c r="FW29" s="28">
        <v>9</v>
      </c>
      <c r="FY29" s="17">
        <f>SUM(CALCULATION!FG29:FH29)</f>
        <v>18</v>
      </c>
      <c r="FZ29" s="28">
        <v>4</v>
      </c>
      <c r="GB29" s="17">
        <f>SUM(CALCULATION!FJ29:FK29)</f>
        <v>269</v>
      </c>
      <c r="GC29" s="28">
        <v>10</v>
      </c>
    </row>
    <row r="30" ht="15.75" spans="1:185">
      <c r="A30">
        <v>13</v>
      </c>
      <c r="B30">
        <v>17</v>
      </c>
      <c r="C30">
        <v>20</v>
      </c>
      <c r="D30">
        <v>13</v>
      </c>
      <c r="E30">
        <v>13</v>
      </c>
      <c r="I30">
        <v>16</v>
      </c>
      <c r="J30">
        <v>25</v>
      </c>
      <c r="K30">
        <v>30</v>
      </c>
      <c r="L30">
        <v>20</v>
      </c>
      <c r="M30">
        <v>17</v>
      </c>
      <c r="Q30">
        <v>18</v>
      </c>
      <c r="R30">
        <v>7</v>
      </c>
      <c r="S30">
        <v>13</v>
      </c>
      <c r="T30">
        <v>19</v>
      </c>
      <c r="U30">
        <v>5</v>
      </c>
      <c r="Y30">
        <v>13</v>
      </c>
      <c r="Z30">
        <v>14</v>
      </c>
      <c r="AA30">
        <v>22</v>
      </c>
      <c r="AB30">
        <v>18</v>
      </c>
      <c r="AC30">
        <v>15</v>
      </c>
      <c r="AD30">
        <f t="shared" si="0"/>
        <v>82</v>
      </c>
      <c r="AG30">
        <v>13</v>
      </c>
      <c r="AH30">
        <v>21</v>
      </c>
      <c r="AI30">
        <v>31</v>
      </c>
      <c r="AJ30">
        <v>17</v>
      </c>
      <c r="AK30">
        <v>35</v>
      </c>
      <c r="AM30">
        <f>SUM(CALCULATION!A30:E30)</f>
        <v>76</v>
      </c>
      <c r="AN30">
        <v>7</v>
      </c>
      <c r="AO30">
        <v>6</v>
      </c>
      <c r="AQ30" s="13">
        <f>SUM(CALCULATION!AM30:AO30)</f>
        <v>89</v>
      </c>
      <c r="AR30">
        <v>6</v>
      </c>
      <c r="AW30">
        <f>SUM(CALCULATION!AQ30:AR30)</f>
        <v>95</v>
      </c>
      <c r="AX30">
        <v>19</v>
      </c>
      <c r="AZ30" s="13">
        <f>SUM(CALCULATION!Y30:AC30)</f>
        <v>82</v>
      </c>
      <c r="BA30">
        <v>3</v>
      </c>
      <c r="BB30">
        <v>14</v>
      </c>
      <c r="BC30">
        <v>4</v>
      </c>
      <c r="BD30">
        <v>15</v>
      </c>
      <c r="BF30" s="13">
        <f>SUM(CALCULATION!Q30:U30)</f>
        <v>62</v>
      </c>
      <c r="BG30">
        <v>11</v>
      </c>
      <c r="BI30" s="13">
        <f>SUM(CALCULATION!I30:M30)</f>
        <v>108</v>
      </c>
      <c r="BJ30">
        <v>9</v>
      </c>
      <c r="BK30">
        <v>26</v>
      </c>
      <c r="BM30" s="13">
        <f>SUM(CALCULATION!AG30:AK30)</f>
        <v>117</v>
      </c>
      <c r="BN30">
        <v>9</v>
      </c>
      <c r="BO30">
        <v>31</v>
      </c>
      <c r="BQ30" s="13">
        <f>SUM(CALCULATION!AW30:AX30)</f>
        <v>114</v>
      </c>
      <c r="BR30">
        <v>16</v>
      </c>
      <c r="BS30">
        <v>12</v>
      </c>
      <c r="BU30" s="13">
        <f>SUM(CALCULATION!BI30:BK30)</f>
        <v>143</v>
      </c>
      <c r="BV30">
        <v>35</v>
      </c>
      <c r="BW30">
        <v>23</v>
      </c>
      <c r="BY30">
        <v>4</v>
      </c>
      <c r="BZ30">
        <v>3</v>
      </c>
      <c r="CB30" s="13">
        <f>SUM(CALCULATION!BF30:BG30)</f>
        <v>73</v>
      </c>
      <c r="CC30">
        <v>12</v>
      </c>
      <c r="CD30">
        <v>24</v>
      </c>
      <c r="CF30" s="13">
        <f>SUM(CALCULATION!AZ30:BD30)</f>
        <v>118</v>
      </c>
      <c r="CG30">
        <v>27</v>
      </c>
      <c r="CH30">
        <v>27</v>
      </c>
      <c r="CJ30" s="13">
        <f>SUM(CALCULATION!BM30:BO30)</f>
        <v>157</v>
      </c>
      <c r="CK30">
        <v>36</v>
      </c>
      <c r="CL30">
        <v>15</v>
      </c>
      <c r="CN30" s="25">
        <f>SUM(CALCULATION!BQ30:BS30)</f>
        <v>142</v>
      </c>
      <c r="CO30" s="13">
        <v>21</v>
      </c>
      <c r="CP30" s="26">
        <v>11</v>
      </c>
      <c r="CQ30" s="26">
        <v>11</v>
      </c>
      <c r="CS30" s="25">
        <f>SUM(CALCULATION!BU30:BW30)</f>
        <v>201</v>
      </c>
      <c r="CT30" s="13">
        <v>19</v>
      </c>
      <c r="CU30" s="13">
        <v>19</v>
      </c>
      <c r="CV30" s="26">
        <v>18</v>
      </c>
      <c r="CY30" s="27"/>
      <c r="CZ30" s="25">
        <f>SUM(CALCULATION!BY30:BZ30)</f>
        <v>7</v>
      </c>
      <c r="DA30" s="26">
        <v>3</v>
      </c>
      <c r="DB30" s="26">
        <v>2</v>
      </c>
      <c r="DC30" s="26">
        <v>2</v>
      </c>
      <c r="DE30" s="25">
        <f>SUM(CALCULATION!CB30:CD30)</f>
        <v>109</v>
      </c>
      <c r="DF30" s="13">
        <v>10</v>
      </c>
      <c r="DG30" s="26">
        <v>15</v>
      </c>
      <c r="DH30" s="26">
        <v>14</v>
      </c>
      <c r="DJ30" s="25">
        <f>SUM(CALCULATION!CF30:CH30)</f>
        <v>172</v>
      </c>
      <c r="DK30" s="13">
        <v>24</v>
      </c>
      <c r="DL30" s="26">
        <v>13</v>
      </c>
      <c r="DM30" s="26">
        <v>19</v>
      </c>
      <c r="DO30" s="26">
        <v>8</v>
      </c>
      <c r="DP30" s="26">
        <v>2</v>
      </c>
      <c r="DQ30" s="26">
        <v>6</v>
      </c>
      <c r="DS30" s="25">
        <f>SUM(CALCULATION!CJ30:CL30)</f>
        <v>208</v>
      </c>
      <c r="DT30" s="13">
        <v>27</v>
      </c>
      <c r="DU30" s="26">
        <v>11</v>
      </c>
      <c r="DV30" s="26">
        <v>23</v>
      </c>
      <c r="DX30" s="17">
        <f>SUM(CALCULATION!CN30:CQ30)</f>
        <v>185</v>
      </c>
      <c r="EA30" s="17">
        <f>SUM(CALCULATION!CS30:CV30)</f>
        <v>257</v>
      </c>
      <c r="ED30" s="17">
        <f>SUM(CALCULATION!CZ30:DC30)</f>
        <v>14</v>
      </c>
      <c r="EG30" s="17">
        <f>SUM(CALCULATION!DE30:DH30)</f>
        <v>148</v>
      </c>
      <c r="EJ30" s="17">
        <f>SUM(CALCULATION!DJ30:DM30)</f>
        <v>228</v>
      </c>
      <c r="EM30" s="17">
        <f>SUM(CALCULATION!DO30:DQ30)</f>
        <v>16</v>
      </c>
      <c r="EP30" s="17">
        <f>SUM(CALCULATION!DS30:DV30)</f>
        <v>269</v>
      </c>
      <c r="ER30" s="17">
        <f>SUM(CALCULATION!CN30:CQ30)</f>
        <v>185</v>
      </c>
      <c r="ES30" s="28">
        <v>22</v>
      </c>
      <c r="EU30" s="17">
        <f>SUM(CALCULATION!CS30:CV30)</f>
        <v>257</v>
      </c>
      <c r="EV30" s="28">
        <v>18</v>
      </c>
      <c r="EX30" s="17">
        <f>SUM(CALCULATION!CZ30:DC30)</f>
        <v>14</v>
      </c>
      <c r="EY30" s="28">
        <v>2</v>
      </c>
      <c r="FA30" s="17">
        <f>SUM(CALCULATION!DE30:DH30)</f>
        <v>148</v>
      </c>
      <c r="FB30" s="28">
        <v>16</v>
      </c>
      <c r="FD30" s="17">
        <f>SUM(CALCULATION!DJ30:DM30)</f>
        <v>228</v>
      </c>
      <c r="FE30" s="28">
        <v>22</v>
      </c>
      <c r="FG30" s="17">
        <f>SUM(CALCULATION!DO30:DQ30)</f>
        <v>16</v>
      </c>
      <c r="FH30" s="28">
        <v>4</v>
      </c>
      <c r="FJ30" s="17">
        <f>SUM(CALCULATION!DS30:DV30)</f>
        <v>269</v>
      </c>
      <c r="FK30" s="28">
        <v>26</v>
      </c>
      <c r="FM30" s="17">
        <f>SUM(CALCULATION!ER30:ES30)</f>
        <v>207</v>
      </c>
      <c r="FN30" s="28">
        <v>2</v>
      </c>
      <c r="FP30" s="17">
        <f>SUM(CALCULATION!EU30:EV30)</f>
        <v>275</v>
      </c>
      <c r="FQ30" s="28">
        <v>13</v>
      </c>
      <c r="FS30" s="17">
        <f>SUM(CALCULATION!FA30:FB30)</f>
        <v>164</v>
      </c>
      <c r="FT30" s="28">
        <v>8</v>
      </c>
      <c r="FV30" s="17">
        <f>SUM(CALCULATION!FD30:FE30)</f>
        <v>250</v>
      </c>
      <c r="FW30" s="28">
        <v>10</v>
      </c>
      <c r="FY30" s="17">
        <f>SUM(CALCULATION!FG30:FH30)</f>
        <v>20</v>
      </c>
      <c r="FZ30" s="28">
        <v>4</v>
      </c>
      <c r="GB30" s="17">
        <f>SUM(CALCULATION!FJ30:FK30)</f>
        <v>295</v>
      </c>
      <c r="GC30" s="28">
        <v>10</v>
      </c>
    </row>
    <row r="31" ht="15.75" spans="1:185">
      <c r="A31">
        <v>13</v>
      </c>
      <c r="B31">
        <v>17</v>
      </c>
      <c r="C31">
        <v>19</v>
      </c>
      <c r="D31">
        <v>9</v>
      </c>
      <c r="E31">
        <v>12</v>
      </c>
      <c r="I31">
        <v>16</v>
      </c>
      <c r="J31">
        <v>25</v>
      </c>
      <c r="K31">
        <v>29</v>
      </c>
      <c r="L31">
        <v>15</v>
      </c>
      <c r="M31">
        <v>16</v>
      </c>
      <c r="Q31">
        <v>18</v>
      </c>
      <c r="R31">
        <v>7</v>
      </c>
      <c r="S31">
        <v>11</v>
      </c>
      <c r="T31">
        <v>14</v>
      </c>
      <c r="U31">
        <v>5</v>
      </c>
      <c r="Y31">
        <v>13</v>
      </c>
      <c r="Z31">
        <v>14</v>
      </c>
      <c r="AA31">
        <v>21</v>
      </c>
      <c r="AB31">
        <v>13</v>
      </c>
      <c r="AC31">
        <v>14</v>
      </c>
      <c r="AD31">
        <f t="shared" si="0"/>
        <v>75</v>
      </c>
      <c r="AG31">
        <v>12</v>
      </c>
      <c r="AH31">
        <v>21</v>
      </c>
      <c r="AI31">
        <v>30</v>
      </c>
      <c r="AJ31">
        <v>15</v>
      </c>
      <c r="AK31">
        <v>31</v>
      </c>
      <c r="AM31">
        <f>SUM(CALCULATION!A31:E31)</f>
        <v>70</v>
      </c>
      <c r="AN31">
        <v>7</v>
      </c>
      <c r="AO31">
        <v>5</v>
      </c>
      <c r="AQ31" s="13">
        <f>SUM(CALCULATION!AM31:AO31)</f>
        <v>82</v>
      </c>
      <c r="AR31">
        <v>2</v>
      </c>
      <c r="AW31">
        <f>SUM(CALCULATION!AQ31:AR31)</f>
        <v>84</v>
      </c>
      <c r="AX31">
        <v>15</v>
      </c>
      <c r="AZ31" s="13">
        <f>SUM(CALCULATION!Y31:AC31)</f>
        <v>75</v>
      </c>
      <c r="BA31">
        <v>3</v>
      </c>
      <c r="BB31">
        <v>11</v>
      </c>
      <c r="BC31">
        <v>4</v>
      </c>
      <c r="BD31">
        <v>12</v>
      </c>
      <c r="BF31" s="13">
        <f>SUM(CALCULATION!Q31:U31)</f>
        <v>55</v>
      </c>
      <c r="BG31">
        <v>9</v>
      </c>
      <c r="BI31" s="13">
        <f>SUM(CALCULATION!I31:M31)</f>
        <v>101</v>
      </c>
      <c r="BJ31">
        <v>7</v>
      </c>
      <c r="BK31">
        <v>23</v>
      </c>
      <c r="BM31" s="13">
        <f>SUM(CALCULATION!AG31:AK31)</f>
        <v>109</v>
      </c>
      <c r="BN31">
        <v>6</v>
      </c>
      <c r="BO31">
        <v>22</v>
      </c>
      <c r="BQ31" s="13">
        <f>SUM(CALCULATION!AW31:AX31)</f>
        <v>99</v>
      </c>
      <c r="BR31">
        <v>13</v>
      </c>
      <c r="BS31">
        <v>12</v>
      </c>
      <c r="BU31" s="13">
        <f>SUM(CALCULATION!BI31:BK31)</f>
        <v>131</v>
      </c>
      <c r="BV31">
        <v>34</v>
      </c>
      <c r="BW31">
        <v>23</v>
      </c>
      <c r="BY31">
        <v>4</v>
      </c>
      <c r="BZ31">
        <v>3</v>
      </c>
      <c r="CB31" s="13">
        <f>SUM(CALCULATION!BF31:BG31)</f>
        <v>64</v>
      </c>
      <c r="CC31">
        <v>12</v>
      </c>
      <c r="CD31">
        <v>22</v>
      </c>
      <c r="CF31" s="13">
        <f>SUM(CALCULATION!AZ31:BD31)</f>
        <v>105</v>
      </c>
      <c r="CG31">
        <v>27</v>
      </c>
      <c r="CH31">
        <v>29</v>
      </c>
      <c r="CJ31" s="13">
        <f>SUM(CALCULATION!BM31:BO31)</f>
        <v>137</v>
      </c>
      <c r="CK31">
        <v>35</v>
      </c>
      <c r="CL31">
        <v>8</v>
      </c>
      <c r="CN31" s="25">
        <f>SUM(CALCULATION!BQ31:BS31)</f>
        <v>124</v>
      </c>
      <c r="CO31" s="13">
        <v>16</v>
      </c>
      <c r="CP31" s="26">
        <v>8</v>
      </c>
      <c r="CQ31" s="26">
        <v>10</v>
      </c>
      <c r="CS31" s="25">
        <f>SUM(CALCULATION!BU31:BW31)</f>
        <v>188</v>
      </c>
      <c r="CT31" s="13">
        <v>17</v>
      </c>
      <c r="CU31" s="13">
        <v>17</v>
      </c>
      <c r="CV31" s="26">
        <v>16</v>
      </c>
      <c r="CY31" s="27"/>
      <c r="CZ31" s="25">
        <f>SUM(CALCULATION!BY31:BZ31)</f>
        <v>7</v>
      </c>
      <c r="DA31" s="26">
        <v>3</v>
      </c>
      <c r="DB31" s="26">
        <v>2</v>
      </c>
      <c r="DC31" s="26">
        <v>2</v>
      </c>
      <c r="DE31" s="25">
        <f>SUM(CALCULATION!CB31:CD31)</f>
        <v>98</v>
      </c>
      <c r="DF31" s="13">
        <v>7</v>
      </c>
      <c r="DG31" s="26">
        <v>13</v>
      </c>
      <c r="DH31" s="26">
        <v>17</v>
      </c>
      <c r="DJ31" s="25">
        <f>SUM(CALCULATION!CF31:CH31)</f>
        <v>161</v>
      </c>
      <c r="DK31" s="13">
        <v>17</v>
      </c>
      <c r="DL31" s="26">
        <v>5</v>
      </c>
      <c r="DM31" s="26">
        <v>17</v>
      </c>
      <c r="DO31" s="26">
        <v>4</v>
      </c>
      <c r="DP31" s="26">
        <v>2</v>
      </c>
      <c r="DQ31" s="26">
        <v>6</v>
      </c>
      <c r="DS31" s="25">
        <f>SUM(CALCULATION!CJ31:CL31)</f>
        <v>180</v>
      </c>
      <c r="DT31" s="13">
        <v>20</v>
      </c>
      <c r="DU31" s="26">
        <v>7</v>
      </c>
      <c r="DV31" s="26">
        <v>13</v>
      </c>
      <c r="DX31" s="17">
        <f>SUM(CALCULATION!CN31:CQ31)</f>
        <v>158</v>
      </c>
      <c r="EA31" s="17">
        <f>SUM(CALCULATION!CS31:CV31)</f>
        <v>238</v>
      </c>
      <c r="ED31" s="17">
        <f>SUM(CALCULATION!CZ31:DC31)</f>
        <v>14</v>
      </c>
      <c r="EG31" s="17">
        <f>SUM(CALCULATION!DE31:DH31)</f>
        <v>135</v>
      </c>
      <c r="EJ31" s="17">
        <f>SUM(CALCULATION!DJ31:DM31)</f>
        <v>200</v>
      </c>
      <c r="EM31" s="17">
        <f>SUM(CALCULATION!DO31:DQ31)</f>
        <v>12</v>
      </c>
      <c r="EP31" s="17">
        <f>SUM(CALCULATION!DS31:DV31)</f>
        <v>220</v>
      </c>
      <c r="ER31" s="17">
        <f>SUM(CALCULATION!CN31:CQ31)</f>
        <v>158</v>
      </c>
      <c r="ES31" s="28">
        <v>19</v>
      </c>
      <c r="EU31" s="17">
        <f>SUM(CALCULATION!CS31:CV31)</f>
        <v>238</v>
      </c>
      <c r="EV31" s="28">
        <v>17</v>
      </c>
      <c r="EX31" s="17">
        <f>SUM(CALCULATION!CZ31:DC31)</f>
        <v>14</v>
      </c>
      <c r="EY31" s="28">
        <v>2</v>
      </c>
      <c r="FA31" s="17">
        <f>SUM(CALCULATION!DE31:DH31)</f>
        <v>135</v>
      </c>
      <c r="FB31" s="28">
        <v>15</v>
      </c>
      <c r="FD31" s="17">
        <f>SUM(CALCULATION!DJ31:DM31)</f>
        <v>200</v>
      </c>
      <c r="FE31" s="28">
        <v>18</v>
      </c>
      <c r="FG31" s="17">
        <f>SUM(CALCULATION!DO31:DQ31)</f>
        <v>12</v>
      </c>
      <c r="FH31" s="28">
        <v>4</v>
      </c>
      <c r="FJ31" s="17">
        <f>SUM(CALCULATION!DS31:DV31)</f>
        <v>220</v>
      </c>
      <c r="FK31" s="28">
        <v>22</v>
      </c>
      <c r="FM31" s="17">
        <f>SUM(CALCULATION!ER31:ES31)</f>
        <v>177</v>
      </c>
      <c r="FN31" s="28">
        <v>2</v>
      </c>
      <c r="FP31" s="17">
        <f>SUM(CALCULATION!EU31:EV31)</f>
        <v>255</v>
      </c>
      <c r="FQ31" s="28">
        <v>12</v>
      </c>
      <c r="FS31" s="17">
        <f>SUM(CALCULATION!FA31:FB31)</f>
        <v>150</v>
      </c>
      <c r="FT31" s="28">
        <v>8</v>
      </c>
      <c r="FV31" s="17">
        <f>SUM(CALCULATION!FD31:FE31)</f>
        <v>218</v>
      </c>
      <c r="FW31" s="28">
        <v>9</v>
      </c>
      <c r="FY31" s="17">
        <f>SUM(CALCULATION!FG31:FH31)</f>
        <v>16</v>
      </c>
      <c r="FZ31" s="28">
        <v>4</v>
      </c>
      <c r="GB31" s="17">
        <f>SUM(CALCULATION!FJ31:FK31)</f>
        <v>242</v>
      </c>
      <c r="GC31" s="28">
        <v>10</v>
      </c>
    </row>
    <row r="32" ht="15.75" spans="1:185">
      <c r="A32">
        <v>12</v>
      </c>
      <c r="B32">
        <v>16</v>
      </c>
      <c r="C32">
        <v>16</v>
      </c>
      <c r="D32">
        <v>11</v>
      </c>
      <c r="E32">
        <v>6</v>
      </c>
      <c r="I32">
        <v>14</v>
      </c>
      <c r="J32">
        <v>24</v>
      </c>
      <c r="K32">
        <v>24</v>
      </c>
      <c r="L32">
        <v>19</v>
      </c>
      <c r="M32">
        <v>7</v>
      </c>
      <c r="Q32">
        <v>17</v>
      </c>
      <c r="R32">
        <v>7</v>
      </c>
      <c r="S32">
        <v>5</v>
      </c>
      <c r="T32">
        <v>18</v>
      </c>
      <c r="U32">
        <v>3</v>
      </c>
      <c r="Y32">
        <v>13</v>
      </c>
      <c r="Z32">
        <v>13</v>
      </c>
      <c r="AA32">
        <v>14</v>
      </c>
      <c r="AB32">
        <v>21</v>
      </c>
      <c r="AC32">
        <v>7</v>
      </c>
      <c r="AD32">
        <f t="shared" si="0"/>
        <v>68</v>
      </c>
      <c r="AG32">
        <v>11</v>
      </c>
      <c r="AH32">
        <v>19</v>
      </c>
      <c r="AI32">
        <v>26</v>
      </c>
      <c r="AJ32">
        <v>15</v>
      </c>
      <c r="AK32">
        <v>18</v>
      </c>
      <c r="AM32">
        <f>SUM(CALCULATION!A32:E32)</f>
        <v>61</v>
      </c>
      <c r="AN32">
        <v>5</v>
      </c>
      <c r="AO32">
        <v>6</v>
      </c>
      <c r="AQ32" s="13">
        <f>SUM(CALCULATION!AM32:AO32)</f>
        <v>72</v>
      </c>
      <c r="AR32">
        <v>3</v>
      </c>
      <c r="AW32">
        <f>SUM(CALCULATION!AQ32:AR32)</f>
        <v>75</v>
      </c>
      <c r="AX32">
        <v>17</v>
      </c>
      <c r="AZ32" s="13">
        <f>SUM(CALCULATION!Y32:AC32)</f>
        <v>68</v>
      </c>
      <c r="BA32">
        <v>2</v>
      </c>
      <c r="BB32">
        <v>9</v>
      </c>
      <c r="BC32">
        <v>2</v>
      </c>
      <c r="BD32">
        <v>11</v>
      </c>
      <c r="BF32" s="13">
        <f>SUM(CALCULATION!Q32:U32)</f>
        <v>50</v>
      </c>
      <c r="BG32">
        <v>10</v>
      </c>
      <c r="BI32" s="13">
        <f>SUM(CALCULATION!I32:M32)</f>
        <v>88</v>
      </c>
      <c r="BJ32">
        <v>6</v>
      </c>
      <c r="BK32">
        <v>23</v>
      </c>
      <c r="BM32" s="13">
        <f>SUM(CALCULATION!AG32:AK32)</f>
        <v>89</v>
      </c>
      <c r="BN32">
        <v>6</v>
      </c>
      <c r="BO32">
        <v>24</v>
      </c>
      <c r="BQ32" s="13">
        <f>SUM(CALCULATION!AW32:AX32)</f>
        <v>92</v>
      </c>
      <c r="BR32">
        <v>14</v>
      </c>
      <c r="BS32">
        <v>12</v>
      </c>
      <c r="BU32" s="13">
        <f>SUM(CALCULATION!BI32:BK32)</f>
        <v>117</v>
      </c>
      <c r="BV32">
        <v>35</v>
      </c>
      <c r="BW32">
        <v>24</v>
      </c>
      <c r="BY32">
        <v>3</v>
      </c>
      <c r="BZ32">
        <v>2</v>
      </c>
      <c r="CB32" s="13">
        <f>SUM(CALCULATION!BF32:BG32)</f>
        <v>60</v>
      </c>
      <c r="CC32">
        <v>12</v>
      </c>
      <c r="CD32">
        <v>22</v>
      </c>
      <c r="CF32" s="13">
        <f>SUM(CALCULATION!AZ32:BD32)</f>
        <v>92</v>
      </c>
      <c r="CG32">
        <v>28</v>
      </c>
      <c r="CH32">
        <v>29</v>
      </c>
      <c r="CJ32" s="13">
        <f>SUM(CALCULATION!BM32:BO32)</f>
        <v>119</v>
      </c>
      <c r="CK32">
        <v>34</v>
      </c>
      <c r="CL32">
        <v>9</v>
      </c>
      <c r="CN32" s="25">
        <f>SUM(CALCULATION!BQ32:BS32)</f>
        <v>118</v>
      </c>
      <c r="CO32" s="13">
        <v>13</v>
      </c>
      <c r="CP32" s="26">
        <v>8</v>
      </c>
      <c r="CQ32" s="26">
        <v>9</v>
      </c>
      <c r="CS32" s="25">
        <f>SUM(CALCULATION!BU32:BW32)</f>
        <v>176</v>
      </c>
      <c r="CT32" s="13">
        <v>12</v>
      </c>
      <c r="CU32" s="13">
        <v>12</v>
      </c>
      <c r="CV32" s="26">
        <v>14</v>
      </c>
      <c r="CY32" s="27"/>
      <c r="CZ32" s="25">
        <f>SUM(CALCULATION!BY32:BZ32)</f>
        <v>5</v>
      </c>
      <c r="DA32" s="26">
        <v>2</v>
      </c>
      <c r="DB32" s="26">
        <v>2</v>
      </c>
      <c r="DC32" s="26">
        <v>2</v>
      </c>
      <c r="DE32" s="25">
        <f>SUM(CALCULATION!CB32:CD32)</f>
        <v>94</v>
      </c>
      <c r="DF32" s="13">
        <v>6</v>
      </c>
      <c r="DG32" s="26">
        <v>14</v>
      </c>
      <c r="DH32" s="26">
        <v>13</v>
      </c>
      <c r="DJ32" s="25">
        <f>SUM(CALCULATION!CF32:CH32)</f>
        <v>149</v>
      </c>
      <c r="DK32" s="13">
        <v>16</v>
      </c>
      <c r="DL32" s="26">
        <v>7</v>
      </c>
      <c r="DM32" s="26">
        <v>16</v>
      </c>
      <c r="DO32" s="26">
        <v>6</v>
      </c>
      <c r="DP32" s="26">
        <v>2</v>
      </c>
      <c r="DQ32" s="26">
        <v>6</v>
      </c>
      <c r="DS32" s="25">
        <f>SUM(CALCULATION!CJ32:CL32)</f>
        <v>162</v>
      </c>
      <c r="DT32" s="13">
        <v>19</v>
      </c>
      <c r="DU32" s="26">
        <v>8</v>
      </c>
      <c r="DV32" s="26">
        <v>14</v>
      </c>
      <c r="DX32" s="17">
        <f>SUM(CALCULATION!CN32:CQ32)</f>
        <v>148</v>
      </c>
      <c r="EA32" s="17">
        <f>SUM(CALCULATION!CS32:CV32)</f>
        <v>214</v>
      </c>
      <c r="ED32" s="17">
        <f>SUM(CALCULATION!CZ32:DC32)</f>
        <v>11</v>
      </c>
      <c r="EG32" s="17">
        <f>SUM(CALCULATION!DE32:DH32)</f>
        <v>127</v>
      </c>
      <c r="EJ32" s="17">
        <f>SUM(CALCULATION!DJ32:DM32)</f>
        <v>188</v>
      </c>
      <c r="EM32" s="17">
        <f>SUM(CALCULATION!DO32:DQ32)</f>
        <v>14</v>
      </c>
      <c r="EP32" s="17">
        <f>SUM(CALCULATION!DS32:DV32)</f>
        <v>203</v>
      </c>
      <c r="ER32" s="17">
        <f>SUM(CALCULATION!CN32:CQ32)</f>
        <v>148</v>
      </c>
      <c r="ES32" s="28">
        <v>21</v>
      </c>
      <c r="EU32" s="17">
        <f>SUM(CALCULATION!CS32:CV32)</f>
        <v>214</v>
      </c>
      <c r="EV32" s="28">
        <v>18</v>
      </c>
      <c r="EX32" s="17">
        <f>SUM(CALCULATION!CZ32:DC32)</f>
        <v>11</v>
      </c>
      <c r="EY32" s="28">
        <v>2</v>
      </c>
      <c r="FA32" s="17">
        <f>SUM(CALCULATION!DE32:DH32)</f>
        <v>127</v>
      </c>
      <c r="FB32" s="28">
        <v>15</v>
      </c>
      <c r="FD32" s="17">
        <f>SUM(CALCULATION!DJ32:DM32)</f>
        <v>188</v>
      </c>
      <c r="FE32" s="28">
        <v>16</v>
      </c>
      <c r="FG32" s="17">
        <f>SUM(CALCULATION!DO32:DQ32)</f>
        <v>14</v>
      </c>
      <c r="FH32" s="28">
        <v>4</v>
      </c>
      <c r="FJ32" s="17">
        <f>SUM(CALCULATION!DS32:DV32)</f>
        <v>203</v>
      </c>
      <c r="FK32" s="28">
        <v>22</v>
      </c>
      <c r="FM32" s="17">
        <f>SUM(CALCULATION!ER32:ES32)</f>
        <v>169</v>
      </c>
      <c r="FN32" s="28">
        <v>2</v>
      </c>
      <c r="FP32" s="17">
        <f>SUM(CALCULATION!EU32:EV32)</f>
        <v>232</v>
      </c>
      <c r="FQ32" s="28">
        <v>11</v>
      </c>
      <c r="FS32" s="17">
        <f>SUM(CALCULATION!FA32:FB32)</f>
        <v>142</v>
      </c>
      <c r="FT32" s="28">
        <v>8</v>
      </c>
      <c r="FV32" s="17">
        <f>SUM(CALCULATION!FD32:FE32)</f>
        <v>204</v>
      </c>
      <c r="FW32" s="28">
        <v>10</v>
      </c>
      <c r="FY32" s="17">
        <f>SUM(CALCULATION!FG32:FH32)</f>
        <v>18</v>
      </c>
      <c r="FZ32" s="28">
        <v>2</v>
      </c>
      <c r="GB32" s="17">
        <f>SUM(CALCULATION!FJ32:FK32)</f>
        <v>225</v>
      </c>
      <c r="GC32" s="28">
        <v>10</v>
      </c>
    </row>
    <row r="33" ht="15.75" spans="1:185">
      <c r="A33">
        <v>12</v>
      </c>
      <c r="B33">
        <v>15</v>
      </c>
      <c r="C33">
        <v>20</v>
      </c>
      <c r="D33">
        <v>12</v>
      </c>
      <c r="E33">
        <v>11</v>
      </c>
      <c r="I33">
        <v>15</v>
      </c>
      <c r="J33">
        <v>23</v>
      </c>
      <c r="K33">
        <v>30</v>
      </c>
      <c r="L33">
        <v>18</v>
      </c>
      <c r="M33">
        <v>15</v>
      </c>
      <c r="Q33">
        <v>17</v>
      </c>
      <c r="R33">
        <v>7</v>
      </c>
      <c r="S33">
        <v>13</v>
      </c>
      <c r="T33">
        <v>15</v>
      </c>
      <c r="U33">
        <v>5</v>
      </c>
      <c r="Y33">
        <v>10</v>
      </c>
      <c r="Z33">
        <v>12</v>
      </c>
      <c r="AA33">
        <v>22</v>
      </c>
      <c r="AB33">
        <v>16</v>
      </c>
      <c r="AC33">
        <v>13</v>
      </c>
      <c r="AD33">
        <f t="shared" si="0"/>
        <v>73</v>
      </c>
      <c r="AG33">
        <v>13</v>
      </c>
      <c r="AH33">
        <v>20</v>
      </c>
      <c r="AI33">
        <v>31</v>
      </c>
      <c r="AJ33">
        <v>17</v>
      </c>
      <c r="AK33">
        <v>32</v>
      </c>
      <c r="AM33">
        <f>SUM(CALCULATION!A33:E33)</f>
        <v>70</v>
      </c>
      <c r="AN33">
        <v>7</v>
      </c>
      <c r="AO33">
        <v>5</v>
      </c>
      <c r="AQ33" s="13">
        <f>SUM(CALCULATION!AM33:AO33)</f>
        <v>82</v>
      </c>
      <c r="AR33">
        <v>5</v>
      </c>
      <c r="AW33">
        <f>SUM(CALCULATION!AQ33:AR33)</f>
        <v>87</v>
      </c>
      <c r="AX33">
        <v>19</v>
      </c>
      <c r="AZ33" s="13">
        <f>SUM(CALCULATION!Y33:AC33)</f>
        <v>73</v>
      </c>
      <c r="BA33">
        <v>3</v>
      </c>
      <c r="BB33">
        <v>14</v>
      </c>
      <c r="BC33">
        <v>3</v>
      </c>
      <c r="BD33">
        <v>15</v>
      </c>
      <c r="BF33" s="13">
        <f>SUM(CALCULATION!Q33:U33)</f>
        <v>57</v>
      </c>
      <c r="BG33">
        <v>11</v>
      </c>
      <c r="BI33" s="13">
        <f>SUM(CALCULATION!I33:M33)</f>
        <v>101</v>
      </c>
      <c r="BJ33">
        <v>9</v>
      </c>
      <c r="BK33">
        <v>26</v>
      </c>
      <c r="BM33" s="13">
        <f>SUM(CALCULATION!AG33:AK33)</f>
        <v>113</v>
      </c>
      <c r="BN33">
        <v>8</v>
      </c>
      <c r="BO33">
        <v>22</v>
      </c>
      <c r="BQ33" s="13">
        <f>SUM(CALCULATION!AW33:AX33)</f>
        <v>106</v>
      </c>
      <c r="BR33">
        <v>14</v>
      </c>
      <c r="BS33">
        <v>13</v>
      </c>
      <c r="BU33" s="13">
        <f>SUM(CALCULATION!BI33:BK33)</f>
        <v>136</v>
      </c>
      <c r="BV33">
        <v>25</v>
      </c>
      <c r="BW33">
        <v>18</v>
      </c>
      <c r="BY33">
        <v>3</v>
      </c>
      <c r="BZ33">
        <v>3</v>
      </c>
      <c r="CB33" s="13">
        <f>SUM(CALCULATION!BF33:BG33)</f>
        <v>68</v>
      </c>
      <c r="CC33">
        <v>6</v>
      </c>
      <c r="CD33">
        <v>23</v>
      </c>
      <c r="CF33" s="13">
        <f>SUM(CALCULATION!AZ33:BD33)</f>
        <v>108</v>
      </c>
      <c r="CG33">
        <v>22</v>
      </c>
      <c r="CH33">
        <v>29</v>
      </c>
      <c r="CJ33" s="13">
        <f>SUM(CALCULATION!BM33:BO33)</f>
        <v>143</v>
      </c>
      <c r="CK33">
        <v>28</v>
      </c>
      <c r="CL33">
        <v>12</v>
      </c>
      <c r="CN33" s="25">
        <f>SUM(CALCULATION!BQ33:BS33)</f>
        <v>133</v>
      </c>
      <c r="CO33" s="13">
        <v>20</v>
      </c>
      <c r="CP33" s="26">
        <v>10</v>
      </c>
      <c r="CQ33" s="26">
        <v>9</v>
      </c>
      <c r="CS33" s="25">
        <f>SUM(CALCULATION!BU33:BW33)</f>
        <v>179</v>
      </c>
      <c r="CT33" s="13">
        <v>17</v>
      </c>
      <c r="CU33" s="13">
        <v>17</v>
      </c>
      <c r="CV33" s="26">
        <v>16</v>
      </c>
      <c r="CY33" s="27"/>
      <c r="CZ33" s="25">
        <f>SUM(CALCULATION!BY33:BZ33)</f>
        <v>6</v>
      </c>
      <c r="DA33" s="26">
        <v>3</v>
      </c>
      <c r="DB33" s="26">
        <v>1</v>
      </c>
      <c r="DC33" s="26">
        <v>2</v>
      </c>
      <c r="DE33" s="25">
        <f>SUM(CALCULATION!CB33:CD33)</f>
        <v>97</v>
      </c>
      <c r="DF33" s="13">
        <v>10</v>
      </c>
      <c r="DG33" s="26">
        <v>13</v>
      </c>
      <c r="DH33" s="26">
        <v>11</v>
      </c>
      <c r="DJ33" s="25">
        <f>SUM(CALCULATION!CF33:CH33)</f>
        <v>159</v>
      </c>
      <c r="DK33" s="13">
        <v>23</v>
      </c>
      <c r="DL33" s="26">
        <v>8</v>
      </c>
      <c r="DM33" s="26">
        <v>14</v>
      </c>
      <c r="DO33" s="26">
        <v>8</v>
      </c>
      <c r="DP33" s="26">
        <v>2</v>
      </c>
      <c r="DQ33" s="26">
        <v>6</v>
      </c>
      <c r="DS33" s="25">
        <f>SUM(CALCULATION!CJ33:CL33)</f>
        <v>183</v>
      </c>
      <c r="DT33" s="13">
        <v>25</v>
      </c>
      <c r="DU33" s="26">
        <v>9</v>
      </c>
      <c r="DV33" s="26">
        <v>20</v>
      </c>
      <c r="DX33" s="17">
        <f>SUM(CALCULATION!CN33:CQ33)</f>
        <v>172</v>
      </c>
      <c r="EA33" s="17">
        <f>SUM(CALCULATION!CS33:CV33)</f>
        <v>229</v>
      </c>
      <c r="ED33" s="17">
        <f>SUM(CALCULATION!CZ33:DC33)</f>
        <v>12</v>
      </c>
      <c r="EG33" s="17">
        <f>SUM(CALCULATION!DE33:DH33)</f>
        <v>131</v>
      </c>
      <c r="EJ33" s="17">
        <f>SUM(CALCULATION!DJ33:DM33)</f>
        <v>204</v>
      </c>
      <c r="EM33" s="17">
        <f>SUM(CALCULATION!DO33:DQ33)</f>
        <v>16</v>
      </c>
      <c r="EP33" s="17">
        <f>SUM(CALCULATION!DS33:DV33)</f>
        <v>237</v>
      </c>
      <c r="ER33" s="17">
        <f>SUM(CALCULATION!CN33:CQ33)</f>
        <v>172</v>
      </c>
      <c r="ES33" s="28">
        <v>17</v>
      </c>
      <c r="EU33" s="17">
        <f>SUM(CALCULATION!CS33:CV33)</f>
        <v>229</v>
      </c>
      <c r="EV33" s="28">
        <v>18</v>
      </c>
      <c r="EX33" s="17">
        <f>SUM(CALCULATION!CZ33:DC33)</f>
        <v>12</v>
      </c>
      <c r="EY33" s="28">
        <v>2</v>
      </c>
      <c r="FA33" s="17">
        <f>SUM(CALCULATION!DE33:DH33)</f>
        <v>131</v>
      </c>
      <c r="FB33" s="28">
        <v>15</v>
      </c>
      <c r="FD33" s="17">
        <f>SUM(CALCULATION!DJ33:DM33)</f>
        <v>204</v>
      </c>
      <c r="FE33" s="28">
        <v>15</v>
      </c>
      <c r="FG33" s="17">
        <f>SUM(CALCULATION!DO33:DQ33)</f>
        <v>16</v>
      </c>
      <c r="FH33" s="28">
        <v>4</v>
      </c>
      <c r="FJ33" s="17">
        <f>SUM(CALCULATION!DS33:DV33)</f>
        <v>237</v>
      </c>
      <c r="FK33" s="28">
        <v>22</v>
      </c>
      <c r="FM33" s="17">
        <f>SUM(CALCULATION!ER33:ES33)</f>
        <v>189</v>
      </c>
      <c r="FN33" s="28">
        <v>0</v>
      </c>
      <c r="FP33" s="17">
        <f>SUM(CALCULATION!EU33:EV33)</f>
        <v>247</v>
      </c>
      <c r="FQ33" s="28">
        <v>10</v>
      </c>
      <c r="FS33" s="17">
        <f>SUM(CALCULATION!FA33:FB33)</f>
        <v>146</v>
      </c>
      <c r="FT33" s="28">
        <v>5</v>
      </c>
      <c r="FV33" s="17">
        <f>SUM(CALCULATION!FD33:FE33)</f>
        <v>219</v>
      </c>
      <c r="FW33" s="28">
        <v>7</v>
      </c>
      <c r="FY33" s="17">
        <f>SUM(CALCULATION!FG33:FH33)</f>
        <v>20</v>
      </c>
      <c r="FZ33" s="28">
        <v>4</v>
      </c>
      <c r="GB33" s="17">
        <f>SUM(CALCULATION!FJ33:FK33)</f>
        <v>259</v>
      </c>
      <c r="GC33" s="28">
        <v>10</v>
      </c>
    </row>
    <row r="34" ht="15.75" spans="1:185">
      <c r="A34">
        <v>13</v>
      </c>
      <c r="B34">
        <v>17</v>
      </c>
      <c r="C34">
        <v>20</v>
      </c>
      <c r="D34">
        <v>14</v>
      </c>
      <c r="E34">
        <v>7</v>
      </c>
      <c r="I34">
        <v>16</v>
      </c>
      <c r="J34">
        <v>24</v>
      </c>
      <c r="K34">
        <v>30</v>
      </c>
      <c r="L34">
        <v>22</v>
      </c>
      <c r="M34">
        <v>13</v>
      </c>
      <c r="Q34">
        <v>18</v>
      </c>
      <c r="R34">
        <v>7</v>
      </c>
      <c r="S34">
        <v>13</v>
      </c>
      <c r="T34">
        <v>22</v>
      </c>
      <c r="U34">
        <v>4</v>
      </c>
      <c r="Y34">
        <v>13</v>
      </c>
      <c r="Z34">
        <v>14</v>
      </c>
      <c r="AA34">
        <v>22</v>
      </c>
      <c r="AB34">
        <v>22</v>
      </c>
      <c r="AC34">
        <v>9</v>
      </c>
      <c r="AD34">
        <f t="shared" si="0"/>
        <v>80</v>
      </c>
      <c r="AG34">
        <v>13</v>
      </c>
      <c r="AH34">
        <v>21</v>
      </c>
      <c r="AI34">
        <v>31</v>
      </c>
      <c r="AJ34">
        <v>15</v>
      </c>
      <c r="AK34">
        <v>19</v>
      </c>
      <c r="AM34">
        <f>SUM(CALCULATION!A34:E34)</f>
        <v>71</v>
      </c>
      <c r="AN34">
        <v>7</v>
      </c>
      <c r="AO34">
        <v>4</v>
      </c>
      <c r="AQ34" s="13">
        <f>SUM(CALCULATION!AM34:AO34)</f>
        <v>82</v>
      </c>
      <c r="AR34">
        <v>6</v>
      </c>
      <c r="AW34">
        <f>SUM(CALCULATION!AQ34:AR34)</f>
        <v>88</v>
      </c>
      <c r="AX34">
        <v>19</v>
      </c>
      <c r="AZ34" s="13">
        <f>SUM(CALCULATION!Y34:AC34)</f>
        <v>80</v>
      </c>
      <c r="BA34">
        <v>3</v>
      </c>
      <c r="BB34">
        <v>12</v>
      </c>
      <c r="BC34">
        <v>3</v>
      </c>
      <c r="BD34">
        <v>13</v>
      </c>
      <c r="BF34" s="13">
        <f>SUM(CALCULATION!Q34:U34)</f>
        <v>64</v>
      </c>
      <c r="BG34">
        <v>11</v>
      </c>
      <c r="BI34" s="13">
        <f>SUM(CALCULATION!I34:M34)</f>
        <v>105</v>
      </c>
      <c r="BJ34">
        <v>9</v>
      </c>
      <c r="BK34">
        <v>24</v>
      </c>
      <c r="BM34" s="13">
        <f>SUM(CALCULATION!AG34:AK34)</f>
        <v>99</v>
      </c>
      <c r="BN34">
        <v>10</v>
      </c>
      <c r="BO34">
        <v>26</v>
      </c>
      <c r="BQ34" s="13">
        <f>SUM(CALCULATION!AW34:AX34)</f>
        <v>107</v>
      </c>
      <c r="BR34">
        <v>16</v>
      </c>
      <c r="BS34">
        <v>14</v>
      </c>
      <c r="BU34" s="13">
        <f>SUM(CALCULATION!BI34:BK34)</f>
        <v>138</v>
      </c>
      <c r="BV34">
        <v>35</v>
      </c>
      <c r="BW34">
        <v>23</v>
      </c>
      <c r="BY34">
        <v>4</v>
      </c>
      <c r="BZ34">
        <v>3</v>
      </c>
      <c r="CB34" s="13">
        <f>SUM(CALCULATION!BF34:BG34)</f>
        <v>75</v>
      </c>
      <c r="CC34">
        <v>12</v>
      </c>
      <c r="CD34">
        <v>24</v>
      </c>
      <c r="CF34" s="13">
        <f>SUM(CALCULATION!AZ34:BD34)</f>
        <v>111</v>
      </c>
      <c r="CG34">
        <v>29</v>
      </c>
      <c r="CH34">
        <v>31</v>
      </c>
      <c r="CJ34" s="13">
        <f>SUM(CALCULATION!BM34:BO34)</f>
        <v>135</v>
      </c>
      <c r="CK34">
        <v>36</v>
      </c>
      <c r="CL34">
        <v>14</v>
      </c>
      <c r="CN34" s="25">
        <f>SUM(CALCULATION!BQ34:BS34)</f>
        <v>137</v>
      </c>
      <c r="CO34" s="13">
        <v>22</v>
      </c>
      <c r="CP34" s="26">
        <v>10</v>
      </c>
      <c r="CQ34" s="26">
        <v>8</v>
      </c>
      <c r="CS34" s="25">
        <f>SUM(CALCULATION!BU34:BW34)</f>
        <v>196</v>
      </c>
      <c r="CT34" s="13">
        <v>11</v>
      </c>
      <c r="CU34" s="13">
        <v>11</v>
      </c>
      <c r="CV34" s="26">
        <v>17</v>
      </c>
      <c r="CY34" s="27"/>
      <c r="CZ34" s="25">
        <f>SUM(CALCULATION!BY34:BZ34)</f>
        <v>7</v>
      </c>
      <c r="DA34" s="26">
        <v>1</v>
      </c>
      <c r="DB34" s="26">
        <v>2</v>
      </c>
      <c r="DC34" s="26">
        <v>2</v>
      </c>
      <c r="DE34" s="25">
        <f>SUM(CALCULATION!CB34:CD34)</f>
        <v>111</v>
      </c>
      <c r="DF34" s="13">
        <v>5</v>
      </c>
      <c r="DG34" s="26">
        <v>14</v>
      </c>
      <c r="DH34" s="26">
        <v>9</v>
      </c>
      <c r="DJ34" s="25">
        <f>SUM(CALCULATION!CF34:CH34)</f>
        <v>171</v>
      </c>
      <c r="DK34" s="13">
        <v>16</v>
      </c>
      <c r="DL34" s="26">
        <v>11</v>
      </c>
      <c r="DM34" s="26">
        <v>16</v>
      </c>
      <c r="DO34" s="26">
        <v>4</v>
      </c>
      <c r="DP34" s="26">
        <v>2</v>
      </c>
      <c r="DQ34" s="26">
        <v>6</v>
      </c>
      <c r="DS34" s="25">
        <f>SUM(CALCULATION!CJ34:CL34)</f>
        <v>185</v>
      </c>
      <c r="DT34" s="13">
        <v>16</v>
      </c>
      <c r="DU34" s="26">
        <v>9</v>
      </c>
      <c r="DV34" s="26">
        <v>23</v>
      </c>
      <c r="DX34" s="17">
        <f>SUM(CALCULATION!CN34:CQ34)</f>
        <v>177</v>
      </c>
      <c r="EA34" s="17">
        <f>SUM(CALCULATION!CS34:CV34)</f>
        <v>235</v>
      </c>
      <c r="ED34" s="17">
        <f>SUM(CALCULATION!CZ34:DC34)</f>
        <v>12</v>
      </c>
      <c r="EG34" s="17">
        <f>SUM(CALCULATION!DE34:DH34)</f>
        <v>139</v>
      </c>
      <c r="EJ34" s="17">
        <f>SUM(CALCULATION!DJ34:DM34)</f>
        <v>214</v>
      </c>
      <c r="EM34" s="17">
        <f>SUM(CALCULATION!DO34:DQ34)</f>
        <v>12</v>
      </c>
      <c r="EP34" s="17">
        <f>SUM(CALCULATION!DS34:DV34)</f>
        <v>233</v>
      </c>
      <c r="ER34" s="17">
        <f>SUM(CALCULATION!CN34:CQ34)</f>
        <v>177</v>
      </c>
      <c r="ES34" s="28">
        <v>18</v>
      </c>
      <c r="EU34" s="17">
        <f>SUM(CALCULATION!CS34:CV34)</f>
        <v>235</v>
      </c>
      <c r="EV34" s="28">
        <v>19</v>
      </c>
      <c r="EX34" s="17">
        <f>SUM(CALCULATION!CZ34:DC34)</f>
        <v>12</v>
      </c>
      <c r="EY34" s="28">
        <v>2</v>
      </c>
      <c r="FA34" s="17">
        <f>SUM(CALCULATION!DE34:DH34)</f>
        <v>139</v>
      </c>
      <c r="FB34" s="28">
        <v>17</v>
      </c>
      <c r="FD34" s="17">
        <f>SUM(CALCULATION!DJ34:DM34)</f>
        <v>214</v>
      </c>
      <c r="FE34" s="28">
        <v>18</v>
      </c>
      <c r="FG34" s="17">
        <f>SUM(CALCULATION!DO34:DQ34)</f>
        <v>12</v>
      </c>
      <c r="FH34" s="28">
        <v>4</v>
      </c>
      <c r="FJ34" s="17">
        <f>SUM(CALCULATION!DS34:DV34)</f>
        <v>233</v>
      </c>
      <c r="FK34" s="28">
        <v>27</v>
      </c>
      <c r="FM34" s="17">
        <f>SUM(CALCULATION!ER34:ES34)</f>
        <v>195</v>
      </c>
      <c r="FN34" s="28">
        <v>2</v>
      </c>
      <c r="FP34" s="17">
        <f>SUM(CALCULATION!EU34:EV34)</f>
        <v>254</v>
      </c>
      <c r="FQ34" s="28">
        <v>11</v>
      </c>
      <c r="FS34" s="17">
        <f>SUM(CALCULATION!FA34:FB34)</f>
        <v>156</v>
      </c>
      <c r="FT34" s="28">
        <v>8</v>
      </c>
      <c r="FV34" s="17">
        <f>SUM(CALCULATION!FD34:FE34)</f>
        <v>232</v>
      </c>
      <c r="FW34" s="28">
        <v>9</v>
      </c>
      <c r="FY34" s="17">
        <f>SUM(CALCULATION!FG34:FH34)</f>
        <v>16</v>
      </c>
      <c r="FZ34" s="28">
        <v>4</v>
      </c>
      <c r="GB34" s="17">
        <f>SUM(CALCULATION!FJ34:FK34)</f>
        <v>260</v>
      </c>
      <c r="GC34" s="28">
        <v>10</v>
      </c>
    </row>
    <row r="35" ht="15.75" spans="1:185">
      <c r="A35">
        <v>12</v>
      </c>
      <c r="B35">
        <v>17</v>
      </c>
      <c r="C35">
        <v>20</v>
      </c>
      <c r="D35">
        <v>13</v>
      </c>
      <c r="E35">
        <v>12</v>
      </c>
      <c r="I35">
        <v>15</v>
      </c>
      <c r="J35">
        <v>25</v>
      </c>
      <c r="K35">
        <v>30</v>
      </c>
      <c r="L35">
        <v>21</v>
      </c>
      <c r="M35">
        <v>16</v>
      </c>
      <c r="Q35">
        <v>17</v>
      </c>
      <c r="R35">
        <v>7</v>
      </c>
      <c r="S35">
        <v>13</v>
      </c>
      <c r="T35">
        <v>20</v>
      </c>
      <c r="U35">
        <v>5</v>
      </c>
      <c r="Y35">
        <v>13</v>
      </c>
      <c r="Z35">
        <v>14</v>
      </c>
      <c r="AA35">
        <v>21</v>
      </c>
      <c r="AB35">
        <v>20</v>
      </c>
      <c r="AC35">
        <v>15</v>
      </c>
      <c r="AD35">
        <f t="shared" si="0"/>
        <v>83</v>
      </c>
      <c r="AG35">
        <v>12</v>
      </c>
      <c r="AH35">
        <v>21</v>
      </c>
      <c r="AI35">
        <v>31</v>
      </c>
      <c r="AJ35">
        <v>17</v>
      </c>
      <c r="AK35">
        <v>34</v>
      </c>
      <c r="AM35">
        <f>SUM(CALCULATION!A35:E35)</f>
        <v>74</v>
      </c>
      <c r="AN35">
        <v>6</v>
      </c>
      <c r="AO35">
        <v>6</v>
      </c>
      <c r="AQ35" s="13">
        <f>SUM(CALCULATION!AM35:AO35)</f>
        <v>86</v>
      </c>
      <c r="AR35">
        <v>6</v>
      </c>
      <c r="AW35">
        <f>SUM(CALCULATION!AQ35:AR35)</f>
        <v>92</v>
      </c>
      <c r="AX35">
        <v>19</v>
      </c>
      <c r="AZ35" s="13">
        <f>SUM(CALCULATION!Y35:AC35)</f>
        <v>83</v>
      </c>
      <c r="BA35">
        <v>3</v>
      </c>
      <c r="BB35">
        <v>14</v>
      </c>
      <c r="BC35">
        <v>4</v>
      </c>
      <c r="BD35">
        <v>15</v>
      </c>
      <c r="BF35" s="13">
        <f>SUM(CALCULATION!Q35:U35)</f>
        <v>62</v>
      </c>
      <c r="BG35">
        <v>11</v>
      </c>
      <c r="BI35" s="13">
        <f>SUM(CALCULATION!I35:M35)</f>
        <v>107</v>
      </c>
      <c r="BJ35">
        <v>9</v>
      </c>
      <c r="BK35">
        <v>26</v>
      </c>
      <c r="BM35" s="13">
        <f>SUM(CALCULATION!AG35:AK35)</f>
        <v>115</v>
      </c>
      <c r="BN35">
        <v>10</v>
      </c>
      <c r="BO35">
        <v>28</v>
      </c>
      <c r="BQ35" s="13">
        <f>SUM(CALCULATION!AW35:AX35)</f>
        <v>111</v>
      </c>
      <c r="BR35">
        <v>16</v>
      </c>
      <c r="BS35">
        <v>14</v>
      </c>
      <c r="BU35" s="13">
        <f>SUM(CALCULATION!BI35:BK35)</f>
        <v>142</v>
      </c>
      <c r="BV35">
        <v>34</v>
      </c>
      <c r="BW35">
        <v>24</v>
      </c>
      <c r="BY35">
        <v>4</v>
      </c>
      <c r="BZ35">
        <v>3</v>
      </c>
      <c r="CB35" s="13">
        <f>SUM(CALCULATION!BF35:BG35)</f>
        <v>73</v>
      </c>
      <c r="CC35">
        <v>12</v>
      </c>
      <c r="CD35">
        <v>25</v>
      </c>
      <c r="CF35" s="13">
        <f>SUM(CALCULATION!AZ35:BD35)</f>
        <v>119</v>
      </c>
      <c r="CG35">
        <v>28</v>
      </c>
      <c r="CH35">
        <v>32</v>
      </c>
      <c r="CJ35" s="13">
        <f>SUM(CALCULATION!BM35:BO35)</f>
        <v>153</v>
      </c>
      <c r="CK35">
        <v>34</v>
      </c>
      <c r="CL35">
        <v>14</v>
      </c>
      <c r="CN35" s="25">
        <f>SUM(CALCULATION!BQ35:BS35)</f>
        <v>141</v>
      </c>
      <c r="CO35" s="13">
        <v>17</v>
      </c>
      <c r="CP35" s="26">
        <v>8</v>
      </c>
      <c r="CQ35" s="26">
        <v>10</v>
      </c>
      <c r="CS35" s="25">
        <f>SUM(CALCULATION!BU35:BW35)</f>
        <v>200</v>
      </c>
      <c r="CT35" s="13">
        <v>16</v>
      </c>
      <c r="CU35" s="13">
        <v>16</v>
      </c>
      <c r="CV35" s="26">
        <v>18</v>
      </c>
      <c r="CY35" s="27"/>
      <c r="CZ35" s="25">
        <f>SUM(CALCULATION!BY35:BZ35)</f>
        <v>7</v>
      </c>
      <c r="DA35" s="26">
        <v>3</v>
      </c>
      <c r="DB35" s="26">
        <v>2</v>
      </c>
      <c r="DC35" s="26">
        <v>2</v>
      </c>
      <c r="DE35" s="25">
        <f>SUM(CALCULATION!CB35:CD35)</f>
        <v>110</v>
      </c>
      <c r="DF35" s="13">
        <v>9</v>
      </c>
      <c r="DG35" s="26">
        <v>14</v>
      </c>
      <c r="DH35" s="26">
        <v>14</v>
      </c>
      <c r="DJ35" s="25">
        <f>SUM(CALCULATION!CF35:CH35)</f>
        <v>179</v>
      </c>
      <c r="DK35" s="13">
        <v>18</v>
      </c>
      <c r="DL35" s="26">
        <v>7</v>
      </c>
      <c r="DM35" s="26">
        <v>17</v>
      </c>
      <c r="DO35" s="26">
        <v>6</v>
      </c>
      <c r="DP35" s="26">
        <v>2</v>
      </c>
      <c r="DQ35" s="26">
        <v>6</v>
      </c>
      <c r="DS35" s="25">
        <f>SUM(CALCULATION!CJ35:CL35)</f>
        <v>201</v>
      </c>
      <c r="DT35" s="13">
        <v>21</v>
      </c>
      <c r="DU35" s="26">
        <v>11</v>
      </c>
      <c r="DV35" s="26">
        <v>23</v>
      </c>
      <c r="DX35" s="17">
        <f>SUM(CALCULATION!CN35:CQ35)</f>
        <v>176</v>
      </c>
      <c r="EA35" s="17">
        <f>SUM(CALCULATION!CS35:CV35)</f>
        <v>250</v>
      </c>
      <c r="ED35" s="17">
        <f>SUM(CALCULATION!CZ35:DC35)</f>
        <v>14</v>
      </c>
      <c r="EG35" s="17">
        <f>SUM(CALCULATION!DE35:DH35)</f>
        <v>147</v>
      </c>
      <c r="EJ35" s="17">
        <f>SUM(CALCULATION!DJ35:DM35)</f>
        <v>221</v>
      </c>
      <c r="EM35" s="17">
        <f>SUM(CALCULATION!DO35:DQ35)</f>
        <v>14</v>
      </c>
      <c r="EP35" s="17">
        <f>SUM(CALCULATION!DS35:DV35)</f>
        <v>256</v>
      </c>
      <c r="ER35" s="17">
        <f>SUM(CALCULATION!CN35:CQ35)</f>
        <v>176</v>
      </c>
      <c r="ES35" s="28">
        <v>22</v>
      </c>
      <c r="EU35" s="17">
        <f>SUM(CALCULATION!CS35:CV35)</f>
        <v>250</v>
      </c>
      <c r="EV35" s="28">
        <v>19</v>
      </c>
      <c r="EX35" s="17">
        <f>SUM(CALCULATION!CZ35:DC35)</f>
        <v>14</v>
      </c>
      <c r="EY35" s="28">
        <v>2</v>
      </c>
      <c r="FA35" s="17">
        <f>SUM(CALCULATION!DE35:DH35)</f>
        <v>147</v>
      </c>
      <c r="FB35" s="28">
        <v>15</v>
      </c>
      <c r="FD35" s="17">
        <f>SUM(CALCULATION!DJ35:DM35)</f>
        <v>221</v>
      </c>
      <c r="FE35" s="28">
        <v>17</v>
      </c>
      <c r="FG35" s="17">
        <f>SUM(CALCULATION!DO35:DQ35)</f>
        <v>14</v>
      </c>
      <c r="FH35" s="28">
        <v>4</v>
      </c>
      <c r="FJ35" s="17">
        <f>SUM(CALCULATION!DS35:DV35)</f>
        <v>256</v>
      </c>
      <c r="FK35" s="28">
        <v>26</v>
      </c>
      <c r="FM35" s="17">
        <f>SUM(CALCULATION!ER35:ES35)</f>
        <v>198</v>
      </c>
      <c r="FN35" s="28">
        <v>2</v>
      </c>
      <c r="FP35" s="17">
        <f>SUM(CALCULATION!EU35:EV35)</f>
        <v>269</v>
      </c>
      <c r="FQ35" s="28">
        <v>12</v>
      </c>
      <c r="FS35" s="17">
        <f>SUM(CALCULATION!FA35:FB35)</f>
        <v>162</v>
      </c>
      <c r="FT35" s="28">
        <v>7</v>
      </c>
      <c r="FV35" s="17">
        <f>SUM(CALCULATION!FD35:FE35)</f>
        <v>238</v>
      </c>
      <c r="FW35" s="28">
        <v>10</v>
      </c>
      <c r="FY35" s="17">
        <f>SUM(CALCULATION!FG35:FH35)</f>
        <v>18</v>
      </c>
      <c r="FZ35" s="28">
        <v>4</v>
      </c>
      <c r="GB35" s="17">
        <f>SUM(CALCULATION!FJ35:FK35)</f>
        <v>282</v>
      </c>
      <c r="GC35" s="28">
        <v>10</v>
      </c>
    </row>
    <row r="36" ht="15.75" spans="1:185">
      <c r="A36">
        <v>13</v>
      </c>
      <c r="B36">
        <v>17</v>
      </c>
      <c r="C36">
        <v>20</v>
      </c>
      <c r="D36">
        <v>13</v>
      </c>
      <c r="E36">
        <v>13</v>
      </c>
      <c r="I36">
        <v>16</v>
      </c>
      <c r="J36">
        <v>25</v>
      </c>
      <c r="K36">
        <v>30</v>
      </c>
      <c r="L36">
        <v>21</v>
      </c>
      <c r="M36">
        <v>17</v>
      </c>
      <c r="Q36">
        <v>18</v>
      </c>
      <c r="R36">
        <v>7</v>
      </c>
      <c r="S36">
        <v>13</v>
      </c>
      <c r="T36">
        <v>20</v>
      </c>
      <c r="U36">
        <v>5</v>
      </c>
      <c r="Y36">
        <v>13</v>
      </c>
      <c r="Z36">
        <v>14</v>
      </c>
      <c r="AA36">
        <v>22</v>
      </c>
      <c r="AB36">
        <v>21</v>
      </c>
      <c r="AC36">
        <v>15</v>
      </c>
      <c r="AD36">
        <f t="shared" si="0"/>
        <v>85</v>
      </c>
      <c r="AG36">
        <v>13</v>
      </c>
      <c r="AH36">
        <v>21</v>
      </c>
      <c r="AI36">
        <v>31</v>
      </c>
      <c r="AJ36">
        <v>17</v>
      </c>
      <c r="AK36">
        <v>36</v>
      </c>
      <c r="AM36">
        <f>SUM(CALCULATION!A36:E36)</f>
        <v>76</v>
      </c>
      <c r="AN36">
        <v>7</v>
      </c>
      <c r="AO36">
        <v>6</v>
      </c>
      <c r="AQ36" s="13">
        <f>SUM(CALCULATION!AM36:AO36)</f>
        <v>89</v>
      </c>
      <c r="AR36">
        <v>5</v>
      </c>
      <c r="AW36">
        <f>SUM(CALCULATION!AQ36:AR36)</f>
        <v>94</v>
      </c>
      <c r="AX36">
        <v>18</v>
      </c>
      <c r="AZ36" s="13">
        <f>SUM(CALCULATION!Y36:AC36)</f>
        <v>85</v>
      </c>
      <c r="BA36">
        <v>3</v>
      </c>
      <c r="BB36">
        <v>11</v>
      </c>
      <c r="BC36">
        <v>4</v>
      </c>
      <c r="BD36">
        <v>14</v>
      </c>
      <c r="BF36" s="13">
        <f>SUM(CALCULATION!Q36:U36)</f>
        <v>63</v>
      </c>
      <c r="BG36">
        <v>11</v>
      </c>
      <c r="BI36" s="13">
        <f>SUM(CALCULATION!I36:M36)</f>
        <v>109</v>
      </c>
      <c r="BJ36">
        <v>9</v>
      </c>
      <c r="BK36">
        <v>24</v>
      </c>
      <c r="BM36" s="13">
        <f>SUM(CALCULATION!AG36:AK36)</f>
        <v>118</v>
      </c>
      <c r="BN36">
        <v>9</v>
      </c>
      <c r="BO36">
        <v>28</v>
      </c>
      <c r="BQ36" s="13">
        <f>SUM(CALCULATION!AW36:AX36)</f>
        <v>112</v>
      </c>
      <c r="BR36">
        <v>15</v>
      </c>
      <c r="BS36">
        <v>14</v>
      </c>
      <c r="BU36" s="13">
        <f>SUM(CALCULATION!BI36:BK36)</f>
        <v>142</v>
      </c>
      <c r="BV36">
        <v>34</v>
      </c>
      <c r="BW36">
        <v>24</v>
      </c>
      <c r="BY36">
        <v>4</v>
      </c>
      <c r="BZ36">
        <v>3</v>
      </c>
      <c r="CB36" s="13">
        <f>SUM(CALCULATION!BF36:BG36)</f>
        <v>74</v>
      </c>
      <c r="CC36">
        <v>12</v>
      </c>
      <c r="CD36">
        <v>25</v>
      </c>
      <c r="CF36" s="13">
        <f>SUM(CALCULATION!AZ36:BD36)</f>
        <v>117</v>
      </c>
      <c r="CG36">
        <v>27</v>
      </c>
      <c r="CH36">
        <v>30</v>
      </c>
      <c r="CJ36" s="13">
        <f>SUM(CALCULATION!BM36:BO36)</f>
        <v>155</v>
      </c>
      <c r="CK36">
        <v>33</v>
      </c>
      <c r="CL36">
        <v>15</v>
      </c>
      <c r="CN36" s="25">
        <f>SUM(CALCULATION!BQ36:BS36)</f>
        <v>141</v>
      </c>
      <c r="CO36" s="13">
        <v>16</v>
      </c>
      <c r="CP36" s="26">
        <v>7</v>
      </c>
      <c r="CQ36" s="26">
        <v>8</v>
      </c>
      <c r="CS36" s="25">
        <f>SUM(CALCULATION!BU36:BW36)</f>
        <v>200</v>
      </c>
      <c r="CT36" s="13">
        <v>17</v>
      </c>
      <c r="CU36" s="13">
        <v>17</v>
      </c>
      <c r="CV36" s="26">
        <v>17</v>
      </c>
      <c r="CY36" s="27"/>
      <c r="CZ36" s="25">
        <f>SUM(CALCULATION!BY36:BZ36)</f>
        <v>7</v>
      </c>
      <c r="DA36" s="26">
        <v>3</v>
      </c>
      <c r="DB36" s="26">
        <v>2</v>
      </c>
      <c r="DC36" s="26">
        <v>2</v>
      </c>
      <c r="DE36" s="25">
        <f>SUM(CALCULATION!CB36:CD36)</f>
        <v>111</v>
      </c>
      <c r="DF36" s="13">
        <v>8</v>
      </c>
      <c r="DG36" s="26">
        <v>10</v>
      </c>
      <c r="DH36" s="26">
        <v>17</v>
      </c>
      <c r="DJ36" s="25">
        <f>SUM(CALCULATION!CF36:CH36)</f>
        <v>174</v>
      </c>
      <c r="DK36" s="13">
        <v>20</v>
      </c>
      <c r="DL36" s="26">
        <v>10</v>
      </c>
      <c r="DM36" s="26">
        <v>17</v>
      </c>
      <c r="DO36" s="26">
        <v>4</v>
      </c>
      <c r="DP36" s="26">
        <v>2</v>
      </c>
      <c r="DQ36" s="26">
        <v>6</v>
      </c>
      <c r="DS36" s="25">
        <f>SUM(CALCULATION!CJ36:CL36)</f>
        <v>203</v>
      </c>
      <c r="DT36" s="13">
        <v>23</v>
      </c>
      <c r="DU36" s="26">
        <v>11</v>
      </c>
      <c r="DV36" s="26">
        <v>21</v>
      </c>
      <c r="DX36" s="17">
        <f>SUM(CALCULATION!CN36:CQ36)</f>
        <v>172</v>
      </c>
      <c r="EA36" s="17">
        <f>SUM(CALCULATION!CS36:CV36)</f>
        <v>251</v>
      </c>
      <c r="ED36" s="17">
        <f>SUM(CALCULATION!CZ36:DC36)</f>
        <v>14</v>
      </c>
      <c r="EG36" s="17">
        <f>SUM(CALCULATION!DE36:DH36)</f>
        <v>146</v>
      </c>
      <c r="EJ36" s="17">
        <f>SUM(CALCULATION!DJ36:DM36)</f>
        <v>221</v>
      </c>
      <c r="EM36" s="17">
        <f>SUM(CALCULATION!DO36:DQ36)</f>
        <v>12</v>
      </c>
      <c r="EP36" s="17">
        <f>SUM(CALCULATION!DS36:DV36)</f>
        <v>258</v>
      </c>
      <c r="ER36" s="17">
        <f>SUM(CALCULATION!CN36:CQ36)</f>
        <v>172</v>
      </c>
      <c r="ES36" s="28">
        <v>16</v>
      </c>
      <c r="EU36" s="17">
        <f>SUM(CALCULATION!CS36:CV36)</f>
        <v>251</v>
      </c>
      <c r="EV36" s="28">
        <v>16</v>
      </c>
      <c r="EX36" s="17">
        <f>SUM(CALCULATION!CZ36:DC36)</f>
        <v>14</v>
      </c>
      <c r="EY36" s="28">
        <v>2</v>
      </c>
      <c r="FA36" s="17">
        <f>SUM(CALCULATION!DE36:DH36)</f>
        <v>146</v>
      </c>
      <c r="FB36" s="28">
        <v>13</v>
      </c>
      <c r="FD36" s="17">
        <f>SUM(CALCULATION!DJ36:DM36)</f>
        <v>221</v>
      </c>
      <c r="FE36" s="28">
        <v>18</v>
      </c>
      <c r="FG36" s="17">
        <f>SUM(CALCULATION!DO36:DQ36)</f>
        <v>12</v>
      </c>
      <c r="FH36" s="28">
        <v>4</v>
      </c>
      <c r="FJ36" s="17">
        <f>SUM(CALCULATION!DS36:DV36)</f>
        <v>258</v>
      </c>
      <c r="FK36" s="28">
        <v>24</v>
      </c>
      <c r="FM36" s="17">
        <f>SUM(CALCULATION!ER36:ES36)</f>
        <v>188</v>
      </c>
      <c r="FN36" s="28">
        <v>2</v>
      </c>
      <c r="FP36" s="17">
        <f>SUM(CALCULATION!EU36:EV36)</f>
        <v>267</v>
      </c>
      <c r="FQ36" s="28">
        <v>11</v>
      </c>
      <c r="FS36" s="17">
        <f>SUM(CALCULATION!FA36:FB36)</f>
        <v>159</v>
      </c>
      <c r="FT36" s="28">
        <v>5</v>
      </c>
      <c r="FV36" s="17">
        <f>SUM(CALCULATION!FD36:FE36)</f>
        <v>239</v>
      </c>
      <c r="FW36" s="28">
        <v>8</v>
      </c>
      <c r="FY36" s="17">
        <f>SUM(CALCULATION!FG36:FH36)</f>
        <v>16</v>
      </c>
      <c r="FZ36" s="28">
        <v>4</v>
      </c>
      <c r="GB36" s="17">
        <f>SUM(CALCULATION!FJ36:FK36)</f>
        <v>282</v>
      </c>
      <c r="GC36" s="28">
        <v>10</v>
      </c>
    </row>
    <row r="37" ht="15.75" spans="1:185">
      <c r="A37">
        <v>13</v>
      </c>
      <c r="B37">
        <v>17</v>
      </c>
      <c r="C37">
        <v>20</v>
      </c>
      <c r="D37">
        <v>14</v>
      </c>
      <c r="E37">
        <v>13</v>
      </c>
      <c r="I37">
        <v>16</v>
      </c>
      <c r="J37">
        <v>25</v>
      </c>
      <c r="K37">
        <v>30</v>
      </c>
      <c r="L37">
        <v>22</v>
      </c>
      <c r="M37">
        <v>17</v>
      </c>
      <c r="Q37">
        <v>18</v>
      </c>
      <c r="R37">
        <v>7</v>
      </c>
      <c r="S37">
        <v>13</v>
      </c>
      <c r="T37">
        <v>22</v>
      </c>
      <c r="U37">
        <v>5</v>
      </c>
      <c r="Y37">
        <v>13</v>
      </c>
      <c r="Z37">
        <v>14</v>
      </c>
      <c r="AA37">
        <v>22</v>
      </c>
      <c r="AB37">
        <v>22</v>
      </c>
      <c r="AC37">
        <v>15</v>
      </c>
      <c r="AD37">
        <f t="shared" si="0"/>
        <v>86</v>
      </c>
      <c r="AG37">
        <v>13</v>
      </c>
      <c r="AH37">
        <v>21</v>
      </c>
      <c r="AI37">
        <v>31</v>
      </c>
      <c r="AJ37">
        <v>17</v>
      </c>
      <c r="AK37">
        <v>36</v>
      </c>
      <c r="AM37">
        <f>SUM(CALCULATION!A37:E37)</f>
        <v>77</v>
      </c>
      <c r="AN37">
        <v>7</v>
      </c>
      <c r="AO37">
        <v>6</v>
      </c>
      <c r="AQ37" s="13">
        <f>SUM(CALCULATION!AM37:AO37)</f>
        <v>90</v>
      </c>
      <c r="AR37">
        <v>6</v>
      </c>
      <c r="AW37">
        <f>SUM(CALCULATION!AQ37:AR37)</f>
        <v>96</v>
      </c>
      <c r="AX37">
        <v>19</v>
      </c>
      <c r="AZ37" s="13">
        <f>SUM(CALCULATION!Y37:AC37)</f>
        <v>86</v>
      </c>
      <c r="BA37">
        <v>3</v>
      </c>
      <c r="BB37">
        <v>14</v>
      </c>
      <c r="BC37">
        <v>4</v>
      </c>
      <c r="BD37">
        <v>15</v>
      </c>
      <c r="BF37" s="13">
        <f>SUM(CALCULATION!Q37:U37)</f>
        <v>65</v>
      </c>
      <c r="BG37">
        <v>11</v>
      </c>
      <c r="BI37" s="13">
        <f>SUM(CALCULATION!I37:M37)</f>
        <v>110</v>
      </c>
      <c r="BJ37">
        <v>9</v>
      </c>
      <c r="BK37">
        <v>26</v>
      </c>
      <c r="BM37" s="13">
        <f>SUM(CALCULATION!AG37:AK37)</f>
        <v>118</v>
      </c>
      <c r="BN37">
        <v>10</v>
      </c>
      <c r="BO37">
        <v>31</v>
      </c>
      <c r="BQ37" s="13">
        <f>SUM(CALCULATION!AW37:AX37)</f>
        <v>115</v>
      </c>
      <c r="BR37">
        <v>16</v>
      </c>
      <c r="BS37">
        <v>14</v>
      </c>
      <c r="BU37" s="13">
        <f>SUM(CALCULATION!BI37:BK37)</f>
        <v>145</v>
      </c>
      <c r="BV37">
        <v>35</v>
      </c>
      <c r="BW37">
        <v>23</v>
      </c>
      <c r="BY37">
        <v>4</v>
      </c>
      <c r="BZ37">
        <v>3</v>
      </c>
      <c r="CB37" s="13">
        <f>SUM(CALCULATION!BF37:BG37)</f>
        <v>76</v>
      </c>
      <c r="CC37">
        <v>9</v>
      </c>
      <c r="CD37">
        <v>24</v>
      </c>
      <c r="CF37" s="13">
        <f>SUM(CALCULATION!AZ37:BD37)</f>
        <v>122</v>
      </c>
      <c r="CG37">
        <v>21</v>
      </c>
      <c r="CH37">
        <v>31</v>
      </c>
      <c r="CJ37" s="13">
        <f>SUM(CALCULATION!BM37:BO37)</f>
        <v>159</v>
      </c>
      <c r="CK37">
        <v>27</v>
      </c>
      <c r="CL37">
        <v>15</v>
      </c>
      <c r="CN37" s="25">
        <f>SUM(CALCULATION!BQ37:BS37)</f>
        <v>145</v>
      </c>
      <c r="CO37" s="13">
        <v>21</v>
      </c>
      <c r="CP37" s="26">
        <v>9</v>
      </c>
      <c r="CQ37" s="26">
        <v>6</v>
      </c>
      <c r="CS37" s="25">
        <f>SUM(CALCULATION!BU37:BW37)</f>
        <v>203</v>
      </c>
      <c r="CT37" s="13">
        <v>17</v>
      </c>
      <c r="CU37" s="13">
        <v>17</v>
      </c>
      <c r="CV37" s="26">
        <v>18</v>
      </c>
      <c r="CY37" s="27"/>
      <c r="CZ37" s="25">
        <f>SUM(CALCULATION!BY37:BZ37)</f>
        <v>7</v>
      </c>
      <c r="DA37" s="26">
        <v>3</v>
      </c>
      <c r="DB37" s="26">
        <v>2</v>
      </c>
      <c r="DC37" s="26">
        <v>2</v>
      </c>
      <c r="DE37" s="25">
        <f>SUM(CALCULATION!CB37:CD37)</f>
        <v>109</v>
      </c>
      <c r="DF37" s="13">
        <v>9</v>
      </c>
      <c r="DG37" s="26">
        <v>12</v>
      </c>
      <c r="DH37" s="26">
        <v>16</v>
      </c>
      <c r="DJ37" s="25">
        <f>SUM(CALCULATION!CF37:CH37)</f>
        <v>174</v>
      </c>
      <c r="DK37" s="13">
        <v>22</v>
      </c>
      <c r="DL37" s="26">
        <v>13</v>
      </c>
      <c r="DM37" s="26">
        <v>18</v>
      </c>
      <c r="DO37" s="26">
        <v>8</v>
      </c>
      <c r="DP37" s="26">
        <v>2</v>
      </c>
      <c r="DQ37" s="26">
        <v>4</v>
      </c>
      <c r="DS37" s="25">
        <f>SUM(CALCULATION!CJ37:CL37)</f>
        <v>201</v>
      </c>
      <c r="DT37" s="13">
        <v>26</v>
      </c>
      <c r="DU37" s="26">
        <v>10</v>
      </c>
      <c r="DV37" s="26">
        <v>21</v>
      </c>
      <c r="DX37" s="17">
        <f>SUM(CALCULATION!CN37:CQ37)</f>
        <v>181</v>
      </c>
      <c r="EA37" s="17">
        <f>SUM(CALCULATION!CS37:CV37)</f>
        <v>255</v>
      </c>
      <c r="ED37" s="17">
        <f>SUM(CALCULATION!CZ37:DC37)</f>
        <v>14</v>
      </c>
      <c r="EG37" s="17">
        <f>SUM(CALCULATION!DE37:DH37)</f>
        <v>146</v>
      </c>
      <c r="EJ37" s="17">
        <f>SUM(CALCULATION!DJ37:DM37)</f>
        <v>227</v>
      </c>
      <c r="EM37" s="17">
        <f>SUM(CALCULATION!DO37:DQ37)</f>
        <v>14</v>
      </c>
      <c r="EP37" s="17">
        <f>SUM(CALCULATION!DS37:DV37)</f>
        <v>258</v>
      </c>
      <c r="ER37" s="17">
        <f>SUM(CALCULATION!CN37:CQ37)</f>
        <v>181</v>
      </c>
      <c r="ES37" s="28">
        <v>22</v>
      </c>
      <c r="EU37" s="17">
        <f>SUM(CALCULATION!CS37:CV37)</f>
        <v>255</v>
      </c>
      <c r="EV37" s="28">
        <v>17</v>
      </c>
      <c r="EX37" s="17">
        <f>SUM(CALCULATION!CZ37:DC37)</f>
        <v>14</v>
      </c>
      <c r="EY37" s="28">
        <v>2</v>
      </c>
      <c r="FA37" s="17">
        <f>SUM(CALCULATION!DE37:DH37)</f>
        <v>146</v>
      </c>
      <c r="FB37" s="28">
        <v>16</v>
      </c>
      <c r="FD37" s="17">
        <f>SUM(CALCULATION!DJ37:DM37)</f>
        <v>227</v>
      </c>
      <c r="FE37" s="28">
        <v>19</v>
      </c>
      <c r="FG37" s="17">
        <f>SUM(CALCULATION!DO37:DQ37)</f>
        <v>14</v>
      </c>
      <c r="FH37" s="28">
        <v>4</v>
      </c>
      <c r="FJ37" s="17">
        <f>SUM(CALCULATION!DS37:DV37)</f>
        <v>258</v>
      </c>
      <c r="FK37" s="28">
        <v>26</v>
      </c>
      <c r="FM37" s="17">
        <f>SUM(CALCULATION!ER37:ES37)</f>
        <v>203</v>
      </c>
      <c r="FN37" s="28">
        <v>2</v>
      </c>
      <c r="FP37" s="17">
        <f>SUM(CALCULATION!EU37:EV37)</f>
        <v>272</v>
      </c>
      <c r="FQ37" s="28">
        <v>13</v>
      </c>
      <c r="FS37" s="17">
        <f>SUM(CALCULATION!FA37:FB37)</f>
        <v>162</v>
      </c>
      <c r="FT37" s="28">
        <v>8</v>
      </c>
      <c r="FV37" s="17">
        <f>SUM(CALCULATION!FD37:FE37)</f>
        <v>246</v>
      </c>
      <c r="FW37" s="28">
        <v>10</v>
      </c>
      <c r="FY37" s="17">
        <f>SUM(CALCULATION!FG37:FH37)</f>
        <v>18</v>
      </c>
      <c r="FZ37" s="28">
        <v>4</v>
      </c>
      <c r="GB37" s="17">
        <f>SUM(CALCULATION!FJ37:FK37)</f>
        <v>284</v>
      </c>
      <c r="GC37" s="28">
        <v>10</v>
      </c>
    </row>
    <row r="38" ht="15.75" spans="1:185">
      <c r="A38">
        <v>12</v>
      </c>
      <c r="B38">
        <v>17</v>
      </c>
      <c r="C38">
        <v>20</v>
      </c>
      <c r="D38">
        <v>13</v>
      </c>
      <c r="E38">
        <v>13</v>
      </c>
      <c r="I38">
        <v>15</v>
      </c>
      <c r="J38">
        <v>25</v>
      </c>
      <c r="K38">
        <v>30</v>
      </c>
      <c r="L38">
        <v>19</v>
      </c>
      <c r="M38">
        <v>17</v>
      </c>
      <c r="Q38">
        <v>17</v>
      </c>
      <c r="R38">
        <v>7</v>
      </c>
      <c r="S38">
        <v>13</v>
      </c>
      <c r="T38">
        <v>17</v>
      </c>
      <c r="U38">
        <v>5</v>
      </c>
      <c r="Y38">
        <v>11</v>
      </c>
      <c r="Z38">
        <v>14</v>
      </c>
      <c r="AA38">
        <v>22</v>
      </c>
      <c r="AB38">
        <v>16</v>
      </c>
      <c r="AC38">
        <v>15</v>
      </c>
      <c r="AD38">
        <f t="shared" si="0"/>
        <v>78</v>
      </c>
      <c r="AG38">
        <v>12</v>
      </c>
      <c r="AH38">
        <v>21</v>
      </c>
      <c r="AI38">
        <v>31</v>
      </c>
      <c r="AJ38">
        <v>17</v>
      </c>
      <c r="AK38">
        <v>36</v>
      </c>
      <c r="AM38">
        <f>SUM(CALCULATION!A38:E38)</f>
        <v>75</v>
      </c>
      <c r="AN38">
        <v>7</v>
      </c>
      <c r="AO38">
        <v>6</v>
      </c>
      <c r="AQ38" s="13">
        <f>SUM(CALCULATION!AM38:AO38)</f>
        <v>88</v>
      </c>
      <c r="AR38">
        <v>5</v>
      </c>
      <c r="AW38">
        <f>SUM(CALCULATION!AQ38:AR38)</f>
        <v>93</v>
      </c>
      <c r="AX38">
        <v>19</v>
      </c>
      <c r="AZ38" s="13">
        <f>SUM(CALCULATION!Y38:AC38)</f>
        <v>78</v>
      </c>
      <c r="BA38">
        <v>2</v>
      </c>
      <c r="BB38">
        <v>14</v>
      </c>
      <c r="BC38">
        <v>3</v>
      </c>
      <c r="BD38">
        <v>15</v>
      </c>
      <c r="BF38" s="13">
        <f>SUM(CALCULATION!Q38:U38)</f>
        <v>59</v>
      </c>
      <c r="BG38">
        <v>11</v>
      </c>
      <c r="BI38" s="13">
        <f>SUM(CALCULATION!I38:M38)</f>
        <v>106</v>
      </c>
      <c r="BJ38">
        <v>9</v>
      </c>
      <c r="BK38">
        <v>26</v>
      </c>
      <c r="BM38" s="13">
        <f>SUM(CALCULATION!AG38:AK38)</f>
        <v>117</v>
      </c>
      <c r="BN38">
        <v>10</v>
      </c>
      <c r="BO38">
        <v>31</v>
      </c>
      <c r="BQ38" s="13">
        <f>SUM(CALCULATION!AW38:AX38)</f>
        <v>112</v>
      </c>
      <c r="BR38">
        <v>16</v>
      </c>
      <c r="BS38">
        <v>14</v>
      </c>
      <c r="BU38" s="13">
        <f>SUM(CALCULATION!BI38:BK38)</f>
        <v>141</v>
      </c>
      <c r="BV38">
        <v>32</v>
      </c>
      <c r="BW38">
        <v>23</v>
      </c>
      <c r="BY38">
        <v>4</v>
      </c>
      <c r="BZ38">
        <v>3</v>
      </c>
      <c r="CB38" s="13">
        <f>SUM(CALCULATION!BF38:BG38)</f>
        <v>70</v>
      </c>
      <c r="CC38">
        <v>12</v>
      </c>
      <c r="CD38">
        <v>25</v>
      </c>
      <c r="CF38" s="13">
        <f>SUM(CALCULATION!AZ38:BD38)</f>
        <v>112</v>
      </c>
      <c r="CG38">
        <v>27</v>
      </c>
      <c r="CH38">
        <v>32</v>
      </c>
      <c r="CJ38" s="13">
        <f>SUM(CALCULATION!BM38:BO38)</f>
        <v>158</v>
      </c>
      <c r="CK38">
        <v>35</v>
      </c>
      <c r="CL38">
        <v>15</v>
      </c>
      <c r="CN38" s="25">
        <f>SUM(CALCULATION!BQ38:BS38)</f>
        <v>142</v>
      </c>
      <c r="CO38" s="13">
        <v>21</v>
      </c>
      <c r="CP38" s="26">
        <v>11</v>
      </c>
      <c r="CQ38" s="26">
        <v>10</v>
      </c>
      <c r="CS38" s="25">
        <f>SUM(CALCULATION!BU38:BW38)</f>
        <v>196</v>
      </c>
      <c r="CT38" s="13">
        <v>18</v>
      </c>
      <c r="CU38" s="13">
        <v>18</v>
      </c>
      <c r="CV38" s="26">
        <v>17</v>
      </c>
      <c r="CY38" s="27"/>
      <c r="CZ38" s="25">
        <f>SUM(CALCULATION!BY38:BZ38)</f>
        <v>7</v>
      </c>
      <c r="DA38" s="26">
        <v>3</v>
      </c>
      <c r="DB38" s="26">
        <v>2</v>
      </c>
      <c r="DC38" s="26">
        <v>2</v>
      </c>
      <c r="DE38" s="25">
        <f>SUM(CALCULATION!CB38:CD38)</f>
        <v>107</v>
      </c>
      <c r="DF38" s="13">
        <v>9</v>
      </c>
      <c r="DG38" s="26">
        <v>15</v>
      </c>
      <c r="DH38" s="26">
        <v>11</v>
      </c>
      <c r="DJ38" s="25">
        <f>SUM(CALCULATION!CF38:CH38)</f>
        <v>171</v>
      </c>
      <c r="DK38" s="13">
        <v>24</v>
      </c>
      <c r="DL38" s="26">
        <v>12</v>
      </c>
      <c r="DM38" s="26">
        <v>17</v>
      </c>
      <c r="DO38" s="26">
        <v>6</v>
      </c>
      <c r="DP38" s="26">
        <v>2</v>
      </c>
      <c r="DQ38" s="26">
        <v>6</v>
      </c>
      <c r="DS38" s="25">
        <f>SUM(CALCULATION!CJ38:CL38)</f>
        <v>208</v>
      </c>
      <c r="DT38" s="13">
        <v>26</v>
      </c>
      <c r="DU38" s="26">
        <v>11</v>
      </c>
      <c r="DV38" s="26">
        <v>23</v>
      </c>
      <c r="DX38" s="17">
        <f>SUM(CALCULATION!CN38:CQ38)</f>
        <v>184</v>
      </c>
      <c r="EA38" s="17">
        <f>SUM(CALCULATION!CS38:CV38)</f>
        <v>249</v>
      </c>
      <c r="ED38" s="17">
        <f>SUM(CALCULATION!CZ38:DC38)</f>
        <v>14</v>
      </c>
      <c r="EG38" s="17">
        <f>SUM(CALCULATION!DE38:DH38)</f>
        <v>142</v>
      </c>
      <c r="EJ38" s="17">
        <f>SUM(CALCULATION!DJ38:DM38)</f>
        <v>224</v>
      </c>
      <c r="EM38" s="17">
        <f>SUM(CALCULATION!DO38:DQ38)</f>
        <v>14</v>
      </c>
      <c r="EP38" s="17">
        <f>SUM(CALCULATION!DS38:DV38)</f>
        <v>268</v>
      </c>
      <c r="ER38" s="17">
        <f>SUM(CALCULATION!CN38:CQ38)</f>
        <v>184</v>
      </c>
      <c r="ES38" s="28">
        <v>22</v>
      </c>
      <c r="EU38" s="17">
        <f>SUM(CALCULATION!CS38:CV38)</f>
        <v>249</v>
      </c>
      <c r="EV38" s="28">
        <v>19</v>
      </c>
      <c r="EX38" s="17">
        <f>SUM(CALCULATION!CZ38:DC38)</f>
        <v>14</v>
      </c>
      <c r="EY38" s="28">
        <v>2</v>
      </c>
      <c r="FA38" s="17">
        <f>SUM(CALCULATION!DE38:DH38)</f>
        <v>142</v>
      </c>
      <c r="FB38" s="28">
        <v>17</v>
      </c>
      <c r="FD38" s="17">
        <f>SUM(CALCULATION!DJ38:DM38)</f>
        <v>224</v>
      </c>
      <c r="FE38" s="28">
        <v>19</v>
      </c>
      <c r="FG38" s="17">
        <f>SUM(CALCULATION!DO38:DQ38)</f>
        <v>14</v>
      </c>
      <c r="FH38" s="28">
        <v>4</v>
      </c>
      <c r="FJ38" s="17">
        <f>SUM(CALCULATION!DS38:DV38)</f>
        <v>268</v>
      </c>
      <c r="FK38" s="28">
        <v>27</v>
      </c>
      <c r="FM38" s="17">
        <f>SUM(CALCULATION!ER38:ES38)</f>
        <v>206</v>
      </c>
      <c r="FN38" s="28">
        <v>2</v>
      </c>
      <c r="FP38" s="17">
        <f>SUM(CALCULATION!EU38:EV38)</f>
        <v>268</v>
      </c>
      <c r="FQ38" s="28">
        <v>13</v>
      </c>
      <c r="FS38" s="17">
        <f>SUM(CALCULATION!FA38:FB38)</f>
        <v>159</v>
      </c>
      <c r="FT38" s="28">
        <v>8</v>
      </c>
      <c r="FV38" s="17">
        <f>SUM(CALCULATION!FD38:FE38)</f>
        <v>243</v>
      </c>
      <c r="FW38" s="28">
        <v>10</v>
      </c>
      <c r="FY38" s="17">
        <f>SUM(CALCULATION!FG38:FH38)</f>
        <v>18</v>
      </c>
      <c r="FZ38" s="28">
        <v>4</v>
      </c>
      <c r="GB38" s="17">
        <f>SUM(CALCULATION!FJ38:FK38)</f>
        <v>295</v>
      </c>
      <c r="GC38" s="28">
        <v>10</v>
      </c>
    </row>
    <row r="39" ht="15.75" spans="1:185">
      <c r="A39">
        <v>13</v>
      </c>
      <c r="B39">
        <v>17</v>
      </c>
      <c r="C39">
        <v>20</v>
      </c>
      <c r="D39">
        <v>13</v>
      </c>
      <c r="E39">
        <v>12</v>
      </c>
      <c r="I39">
        <v>16</v>
      </c>
      <c r="J39">
        <v>25</v>
      </c>
      <c r="K39">
        <v>30</v>
      </c>
      <c r="L39">
        <v>21</v>
      </c>
      <c r="M39">
        <v>16</v>
      </c>
      <c r="Q39">
        <v>18</v>
      </c>
      <c r="R39">
        <v>7</v>
      </c>
      <c r="S39">
        <v>13</v>
      </c>
      <c r="T39">
        <v>20</v>
      </c>
      <c r="U39">
        <v>5</v>
      </c>
      <c r="Y39">
        <v>13</v>
      </c>
      <c r="Z39">
        <v>14</v>
      </c>
      <c r="AA39">
        <v>22</v>
      </c>
      <c r="AB39">
        <v>20</v>
      </c>
      <c r="AC39">
        <v>14</v>
      </c>
      <c r="AD39">
        <f t="shared" si="0"/>
        <v>83</v>
      </c>
      <c r="AG39">
        <v>13</v>
      </c>
      <c r="AH39">
        <v>21</v>
      </c>
      <c r="AI39">
        <v>31</v>
      </c>
      <c r="AJ39">
        <v>17</v>
      </c>
      <c r="AK39">
        <v>34</v>
      </c>
      <c r="AM39">
        <f>SUM(CALCULATION!A39:E39)</f>
        <v>75</v>
      </c>
      <c r="AN39">
        <v>7</v>
      </c>
      <c r="AO39">
        <v>5</v>
      </c>
      <c r="AQ39" s="13">
        <f>SUM(CALCULATION!AM39:AO39)</f>
        <v>87</v>
      </c>
      <c r="AR39">
        <v>6</v>
      </c>
      <c r="AW39">
        <f>SUM(CALCULATION!AQ39:AR39)</f>
        <v>93</v>
      </c>
      <c r="AX39">
        <v>19</v>
      </c>
      <c r="AZ39" s="13">
        <f>SUM(CALCULATION!Y39:AC39)</f>
        <v>83</v>
      </c>
      <c r="BA39">
        <v>3</v>
      </c>
      <c r="BB39">
        <v>14</v>
      </c>
      <c r="BC39">
        <v>4</v>
      </c>
      <c r="BD39">
        <v>15</v>
      </c>
      <c r="BF39" s="13">
        <f>SUM(CALCULATION!Q39:U39)</f>
        <v>63</v>
      </c>
      <c r="BG39">
        <v>11</v>
      </c>
      <c r="BI39" s="13">
        <f>SUM(CALCULATION!I39:M39)</f>
        <v>108</v>
      </c>
      <c r="BJ39">
        <v>9</v>
      </c>
      <c r="BK39">
        <v>26</v>
      </c>
      <c r="BM39" s="13">
        <f>SUM(CALCULATION!AG39:AK39)</f>
        <v>116</v>
      </c>
      <c r="BN39">
        <v>10</v>
      </c>
      <c r="BO39">
        <v>28</v>
      </c>
      <c r="BQ39" s="13">
        <f>SUM(CALCULATION!AW39:AX39)</f>
        <v>112</v>
      </c>
      <c r="BR39">
        <v>16</v>
      </c>
      <c r="BS39">
        <v>14</v>
      </c>
      <c r="BU39" s="13">
        <f>SUM(CALCULATION!BI39:BK39)</f>
        <v>143</v>
      </c>
      <c r="BV39">
        <v>35</v>
      </c>
      <c r="BW39">
        <v>24</v>
      </c>
      <c r="BY39">
        <v>4</v>
      </c>
      <c r="BZ39">
        <v>3</v>
      </c>
      <c r="CB39" s="13">
        <f>SUM(CALCULATION!BF39:BG39)</f>
        <v>74</v>
      </c>
      <c r="CC39">
        <v>12</v>
      </c>
      <c r="CD39">
        <v>25</v>
      </c>
      <c r="CF39" s="13">
        <f>SUM(CALCULATION!AZ39:BD39)</f>
        <v>119</v>
      </c>
      <c r="CG39">
        <v>29</v>
      </c>
      <c r="CH39">
        <v>32</v>
      </c>
      <c r="CJ39" s="13">
        <f>SUM(CALCULATION!BM39:BO39)</f>
        <v>154</v>
      </c>
      <c r="CK39">
        <v>33</v>
      </c>
      <c r="CL39">
        <v>15</v>
      </c>
      <c r="CN39" s="25">
        <f>SUM(CALCULATION!BQ39:BS39)</f>
        <v>142</v>
      </c>
      <c r="CO39" s="13">
        <v>21</v>
      </c>
      <c r="CP39" s="26">
        <v>9</v>
      </c>
      <c r="CQ39" s="26">
        <v>11</v>
      </c>
      <c r="CS39" s="25">
        <f>SUM(CALCULATION!BU39:BW39)</f>
        <v>202</v>
      </c>
      <c r="CT39" s="13">
        <v>17</v>
      </c>
      <c r="CU39" s="13">
        <v>17</v>
      </c>
      <c r="CV39" s="26">
        <v>20</v>
      </c>
      <c r="CY39" s="27"/>
      <c r="CZ39" s="25">
        <f>SUM(CALCULATION!BY39:BZ39)</f>
        <v>7</v>
      </c>
      <c r="DA39" s="26">
        <v>3</v>
      </c>
      <c r="DB39" s="26">
        <v>2</v>
      </c>
      <c r="DC39" s="26">
        <v>2</v>
      </c>
      <c r="DE39" s="25">
        <f>SUM(CALCULATION!CB39:CD39)</f>
        <v>111</v>
      </c>
      <c r="DF39" s="13">
        <v>9</v>
      </c>
      <c r="DG39" s="26">
        <v>13</v>
      </c>
      <c r="DH39" s="26">
        <v>17</v>
      </c>
      <c r="DJ39" s="25">
        <f>SUM(CALCULATION!CF39:CH39)</f>
        <v>180</v>
      </c>
      <c r="DK39" s="13">
        <v>22</v>
      </c>
      <c r="DL39" s="26">
        <v>8</v>
      </c>
      <c r="DM39" s="26">
        <v>20</v>
      </c>
      <c r="DO39" s="26">
        <v>8</v>
      </c>
      <c r="DP39" s="26">
        <v>0</v>
      </c>
      <c r="DQ39" s="26">
        <v>6</v>
      </c>
      <c r="DS39" s="25">
        <f>SUM(CALCULATION!CJ39:CL39)</f>
        <v>202</v>
      </c>
      <c r="DT39" s="13">
        <v>25</v>
      </c>
      <c r="DU39" s="26">
        <v>8</v>
      </c>
      <c r="DV39" s="26">
        <v>23</v>
      </c>
      <c r="DX39" s="17">
        <f>SUM(CALCULATION!CN39:CQ39)</f>
        <v>183</v>
      </c>
      <c r="EA39" s="17">
        <f>SUM(CALCULATION!CS39:CV39)</f>
        <v>256</v>
      </c>
      <c r="ED39" s="17">
        <f>SUM(CALCULATION!CZ39:DC39)</f>
        <v>14</v>
      </c>
      <c r="EG39" s="17">
        <f>SUM(CALCULATION!DE39:DH39)</f>
        <v>150</v>
      </c>
      <c r="EJ39" s="17">
        <f>SUM(CALCULATION!DJ39:DM39)</f>
        <v>230</v>
      </c>
      <c r="EM39" s="17">
        <f>SUM(CALCULATION!DO39:DQ39)</f>
        <v>14</v>
      </c>
      <c r="EP39" s="17">
        <f>SUM(CALCULATION!DS39:DV39)</f>
        <v>258</v>
      </c>
      <c r="ER39" s="17">
        <f>SUM(CALCULATION!CN39:CQ39)</f>
        <v>183</v>
      </c>
      <c r="ES39" s="28">
        <v>21</v>
      </c>
      <c r="EU39" s="17">
        <f>SUM(CALCULATION!CS39:CV39)</f>
        <v>256</v>
      </c>
      <c r="EV39" s="28">
        <v>19</v>
      </c>
      <c r="EX39" s="17">
        <f>SUM(CALCULATION!CZ39:DC39)</f>
        <v>14</v>
      </c>
      <c r="EY39" s="28">
        <v>2</v>
      </c>
      <c r="FA39" s="17">
        <f>SUM(CALCULATION!DE39:DH39)</f>
        <v>150</v>
      </c>
      <c r="FB39" s="28">
        <v>16</v>
      </c>
      <c r="FD39" s="17">
        <f>SUM(CALCULATION!DJ39:DM39)</f>
        <v>230</v>
      </c>
      <c r="FE39" s="28">
        <v>21</v>
      </c>
      <c r="FG39" s="17">
        <f>SUM(CALCULATION!DO39:DQ39)</f>
        <v>14</v>
      </c>
      <c r="FH39" s="28">
        <v>4</v>
      </c>
      <c r="FJ39" s="17">
        <f>SUM(CALCULATION!DS39:DV39)</f>
        <v>258</v>
      </c>
      <c r="FK39" s="28">
        <v>25</v>
      </c>
      <c r="FM39" s="17">
        <f>SUM(CALCULATION!ER39:ES39)</f>
        <v>204</v>
      </c>
      <c r="FN39" s="28">
        <v>2</v>
      </c>
      <c r="FP39" s="17">
        <f>SUM(CALCULATION!EU39:EV39)</f>
        <v>275</v>
      </c>
      <c r="FQ39" s="28">
        <v>13</v>
      </c>
      <c r="FS39" s="17">
        <f>SUM(CALCULATION!FA39:FB39)</f>
        <v>166</v>
      </c>
      <c r="FT39" s="28">
        <v>8</v>
      </c>
      <c r="FV39" s="17">
        <f>SUM(CALCULATION!FD39:FE39)</f>
        <v>251</v>
      </c>
      <c r="FW39" s="28">
        <v>10</v>
      </c>
      <c r="FY39" s="17">
        <f>SUM(CALCULATION!FG39:FH39)</f>
        <v>18</v>
      </c>
      <c r="FZ39" s="28">
        <v>4</v>
      </c>
      <c r="GB39" s="17">
        <f>SUM(CALCULATION!FJ39:FK39)</f>
        <v>283</v>
      </c>
      <c r="GC39" s="28">
        <v>10</v>
      </c>
    </row>
    <row r="40" ht="15.75" spans="1:185">
      <c r="A40">
        <v>10</v>
      </c>
      <c r="B40">
        <v>13</v>
      </c>
      <c r="C40">
        <v>20</v>
      </c>
      <c r="D40">
        <v>11</v>
      </c>
      <c r="E40">
        <v>12</v>
      </c>
      <c r="I40">
        <v>13</v>
      </c>
      <c r="J40">
        <v>17</v>
      </c>
      <c r="K40">
        <v>30</v>
      </c>
      <c r="L40">
        <v>18</v>
      </c>
      <c r="M40">
        <v>17</v>
      </c>
      <c r="Q40">
        <v>15</v>
      </c>
      <c r="R40">
        <v>3</v>
      </c>
      <c r="S40">
        <v>13</v>
      </c>
      <c r="T40">
        <v>13</v>
      </c>
      <c r="U40">
        <v>5</v>
      </c>
      <c r="Y40">
        <v>8</v>
      </c>
      <c r="Z40">
        <v>11</v>
      </c>
      <c r="AA40">
        <v>22</v>
      </c>
      <c r="AB40">
        <v>14</v>
      </c>
      <c r="AC40">
        <v>15</v>
      </c>
      <c r="AD40">
        <f t="shared" si="0"/>
        <v>70</v>
      </c>
      <c r="AG40">
        <v>11</v>
      </c>
      <c r="AH40">
        <v>15</v>
      </c>
      <c r="AI40">
        <v>30</v>
      </c>
      <c r="AJ40">
        <v>16</v>
      </c>
      <c r="AK40">
        <v>34</v>
      </c>
      <c r="AM40">
        <f>SUM(CALCULATION!A40:E40)</f>
        <v>66</v>
      </c>
      <c r="AN40">
        <v>5</v>
      </c>
      <c r="AO40">
        <v>6</v>
      </c>
      <c r="AQ40" s="13">
        <f>SUM(CALCULATION!AM40:AO40)</f>
        <v>77</v>
      </c>
      <c r="AR40">
        <v>4</v>
      </c>
      <c r="AW40">
        <f>SUM(CALCULATION!AQ40:AR40)</f>
        <v>81</v>
      </c>
      <c r="AX40">
        <v>13</v>
      </c>
      <c r="AZ40" s="13">
        <f>SUM(CALCULATION!Y40:AC40)</f>
        <v>70</v>
      </c>
      <c r="BA40">
        <v>2</v>
      </c>
      <c r="BB40">
        <v>9</v>
      </c>
      <c r="BC40">
        <v>4</v>
      </c>
      <c r="BD40">
        <v>9</v>
      </c>
      <c r="BF40" s="13">
        <f>SUM(CALCULATION!Q40:U40)</f>
        <v>49</v>
      </c>
      <c r="BG40">
        <v>11</v>
      </c>
      <c r="BI40" s="13">
        <f>SUM(CALCULATION!I40:M40)</f>
        <v>95</v>
      </c>
      <c r="BJ40">
        <v>6</v>
      </c>
      <c r="BK40">
        <v>18</v>
      </c>
      <c r="BM40" s="13">
        <f>SUM(CALCULATION!AG40:AK40)</f>
        <v>106</v>
      </c>
      <c r="BN40">
        <v>5</v>
      </c>
      <c r="BO40">
        <v>16</v>
      </c>
      <c r="BQ40" s="13">
        <f>SUM(CALCULATION!AW40:AX40)</f>
        <v>94</v>
      </c>
      <c r="BR40">
        <v>13</v>
      </c>
      <c r="BS40">
        <v>10</v>
      </c>
      <c r="BU40" s="13">
        <f>SUM(CALCULATION!BI40:BK40)</f>
        <v>119</v>
      </c>
      <c r="BV40">
        <v>33</v>
      </c>
      <c r="BW40">
        <v>19</v>
      </c>
      <c r="BY40">
        <v>4</v>
      </c>
      <c r="BZ40">
        <v>2</v>
      </c>
      <c r="CB40" s="13">
        <f>SUM(CALCULATION!BF40:BG40)</f>
        <v>60</v>
      </c>
      <c r="CC40">
        <v>8</v>
      </c>
      <c r="CD40">
        <v>17</v>
      </c>
      <c r="CF40" s="13">
        <f>SUM(CALCULATION!AZ40:BD40)</f>
        <v>94</v>
      </c>
      <c r="CG40">
        <v>16</v>
      </c>
      <c r="CH40">
        <v>25</v>
      </c>
      <c r="CJ40" s="13">
        <f>SUM(CALCULATION!BM40:BO40)</f>
        <v>127</v>
      </c>
      <c r="CK40">
        <v>26</v>
      </c>
      <c r="CL40">
        <v>7</v>
      </c>
      <c r="CN40" s="25">
        <f>SUM(CALCULATION!BQ40:BS40)</f>
        <v>117</v>
      </c>
      <c r="CO40" s="13">
        <v>21</v>
      </c>
      <c r="CP40" s="26">
        <v>7</v>
      </c>
      <c r="CQ40" s="26">
        <v>6</v>
      </c>
      <c r="CS40" s="25">
        <f>SUM(CALCULATION!BU40:BW40)</f>
        <v>171</v>
      </c>
      <c r="CT40" s="13">
        <v>18</v>
      </c>
      <c r="CU40" s="13">
        <v>18</v>
      </c>
      <c r="CV40" s="26">
        <v>11</v>
      </c>
      <c r="CY40" s="27"/>
      <c r="CZ40" s="25">
        <f>SUM(CALCULATION!BY40:BZ40)</f>
        <v>6</v>
      </c>
      <c r="DA40" s="26">
        <v>3</v>
      </c>
      <c r="DB40" s="26">
        <v>2</v>
      </c>
      <c r="DC40" s="26">
        <v>2</v>
      </c>
      <c r="DE40" s="25">
        <f>SUM(CALCULATION!CB40:CD40)</f>
        <v>85</v>
      </c>
      <c r="DF40" s="13">
        <v>8</v>
      </c>
      <c r="DG40" s="26">
        <v>9</v>
      </c>
      <c r="DH40" s="26">
        <v>10</v>
      </c>
      <c r="DJ40" s="25">
        <f>SUM(CALCULATION!CF40:CH40)</f>
        <v>135</v>
      </c>
      <c r="DK40" s="13">
        <v>21</v>
      </c>
      <c r="DL40" s="26">
        <v>3</v>
      </c>
      <c r="DM40" s="26">
        <v>9</v>
      </c>
      <c r="DO40" s="26">
        <v>6</v>
      </c>
      <c r="DP40" s="26">
        <v>2</v>
      </c>
      <c r="DQ40" s="26">
        <v>6</v>
      </c>
      <c r="DS40" s="25">
        <f>SUM(CALCULATION!CJ40:CL40)</f>
        <v>160</v>
      </c>
      <c r="DT40" s="13">
        <v>19</v>
      </c>
      <c r="DU40" s="26">
        <v>6</v>
      </c>
      <c r="DV40" s="26">
        <v>10</v>
      </c>
      <c r="DX40" s="17">
        <f>SUM(CALCULATION!CN40:CQ40)</f>
        <v>151</v>
      </c>
      <c r="EA40" s="17">
        <f>SUM(CALCULATION!CS40:CV40)</f>
        <v>218</v>
      </c>
      <c r="ED40" s="17">
        <f>SUM(CALCULATION!CZ40:DC40)</f>
        <v>13</v>
      </c>
      <c r="EG40" s="17">
        <f>SUM(CALCULATION!DE40:DH40)</f>
        <v>112</v>
      </c>
      <c r="EJ40" s="17">
        <f>SUM(CALCULATION!DJ40:DM40)</f>
        <v>168</v>
      </c>
      <c r="EM40" s="17">
        <f>SUM(CALCULATION!DO40:DQ40)</f>
        <v>14</v>
      </c>
      <c r="EP40" s="17">
        <f>SUM(CALCULATION!DS40:DV40)</f>
        <v>195</v>
      </c>
      <c r="ER40" s="17">
        <f>SUM(CALCULATION!CN40:CQ40)</f>
        <v>151</v>
      </c>
      <c r="ES40" s="28">
        <v>22</v>
      </c>
      <c r="EU40" s="17">
        <f>SUM(CALCULATION!CS40:CV40)</f>
        <v>218</v>
      </c>
      <c r="EV40" s="28">
        <v>19</v>
      </c>
      <c r="EX40" s="17">
        <f>SUM(CALCULATION!CZ40:DC40)</f>
        <v>13</v>
      </c>
      <c r="EY40" s="28">
        <v>2</v>
      </c>
      <c r="FA40" s="17">
        <f>SUM(CALCULATION!DE40:DH40)</f>
        <v>112</v>
      </c>
      <c r="FB40" s="28">
        <v>13</v>
      </c>
      <c r="FD40" s="17">
        <f>SUM(CALCULATION!DJ40:DM40)</f>
        <v>168</v>
      </c>
      <c r="FE40" s="28">
        <v>14</v>
      </c>
      <c r="FG40" s="17">
        <f>SUM(CALCULATION!DO40:DQ40)</f>
        <v>14</v>
      </c>
      <c r="FH40" s="28">
        <v>4</v>
      </c>
      <c r="FJ40" s="17">
        <f>SUM(CALCULATION!DS40:DV40)</f>
        <v>195</v>
      </c>
      <c r="FK40" s="28">
        <v>25</v>
      </c>
      <c r="FM40" s="17">
        <f>SUM(CALCULATION!ER40:ES40)</f>
        <v>173</v>
      </c>
      <c r="FN40" s="28">
        <v>2</v>
      </c>
      <c r="FP40" s="17">
        <f>SUM(CALCULATION!EU40:EV40)</f>
        <v>237</v>
      </c>
      <c r="FQ40" s="28">
        <v>12</v>
      </c>
      <c r="FS40" s="17">
        <f>SUM(CALCULATION!FA40:FB40)</f>
        <v>125</v>
      </c>
      <c r="FT40" s="28">
        <v>6</v>
      </c>
      <c r="FV40" s="17">
        <f>SUM(CALCULATION!FD40:FE40)</f>
        <v>182</v>
      </c>
      <c r="FW40" s="28">
        <v>7</v>
      </c>
      <c r="FY40" s="17">
        <f>SUM(CALCULATION!FG40:FH40)</f>
        <v>18</v>
      </c>
      <c r="FZ40" s="28">
        <v>4</v>
      </c>
      <c r="GB40" s="17">
        <f>SUM(CALCULATION!FJ40:FK40)</f>
        <v>220</v>
      </c>
      <c r="GC40" s="28">
        <v>7</v>
      </c>
    </row>
    <row r="41" ht="15.75" spans="1:185">
      <c r="A41">
        <v>12</v>
      </c>
      <c r="B41">
        <v>16</v>
      </c>
      <c r="C41">
        <v>18</v>
      </c>
      <c r="D41">
        <v>13</v>
      </c>
      <c r="E41">
        <v>12</v>
      </c>
      <c r="I41">
        <v>15</v>
      </c>
      <c r="J41">
        <v>23</v>
      </c>
      <c r="K41">
        <v>26</v>
      </c>
      <c r="L41">
        <v>21</v>
      </c>
      <c r="M41">
        <v>10</v>
      </c>
      <c r="Q41">
        <v>17</v>
      </c>
      <c r="R41">
        <v>7</v>
      </c>
      <c r="S41">
        <v>10</v>
      </c>
      <c r="T41">
        <v>20</v>
      </c>
      <c r="U41">
        <v>1</v>
      </c>
      <c r="Y41">
        <v>11</v>
      </c>
      <c r="Z41">
        <v>13</v>
      </c>
      <c r="AA41">
        <v>21</v>
      </c>
      <c r="AB41">
        <v>17</v>
      </c>
      <c r="AC41">
        <v>9</v>
      </c>
      <c r="AD41">
        <f t="shared" si="0"/>
        <v>71</v>
      </c>
      <c r="AG41">
        <v>12</v>
      </c>
      <c r="AH41">
        <v>18</v>
      </c>
      <c r="AI41">
        <v>27</v>
      </c>
      <c r="AJ41">
        <v>14</v>
      </c>
      <c r="AK41">
        <v>22</v>
      </c>
      <c r="AM41">
        <f>SUM(CALCULATION!A41:E41)</f>
        <v>71</v>
      </c>
      <c r="AN41">
        <v>7</v>
      </c>
      <c r="AO41">
        <v>5</v>
      </c>
      <c r="AQ41" s="13">
        <f>SUM(CALCULATION!AM41:AO41)</f>
        <v>83</v>
      </c>
      <c r="AR41">
        <v>5</v>
      </c>
      <c r="AW41">
        <f>SUM(CALCULATION!AQ41:AR41)</f>
        <v>88</v>
      </c>
      <c r="AX41">
        <v>18</v>
      </c>
      <c r="AZ41" s="13">
        <f>SUM(CALCULATION!Y41:AC41)</f>
        <v>71</v>
      </c>
      <c r="BA41">
        <v>3</v>
      </c>
      <c r="BB41">
        <v>13</v>
      </c>
      <c r="BC41">
        <v>2</v>
      </c>
      <c r="BD41">
        <v>14</v>
      </c>
      <c r="BF41" s="13">
        <f>SUM(CALCULATION!Q41:U41)</f>
        <v>55</v>
      </c>
      <c r="BG41">
        <v>10</v>
      </c>
      <c r="BI41" s="13">
        <f>SUM(CALCULATION!I41:M41)</f>
        <v>95</v>
      </c>
      <c r="BJ41">
        <v>9</v>
      </c>
      <c r="BK41">
        <v>25</v>
      </c>
      <c r="BM41" s="13">
        <f>SUM(CALCULATION!AG41:AK41)</f>
        <v>93</v>
      </c>
      <c r="BN41">
        <v>9</v>
      </c>
      <c r="BO41">
        <v>28</v>
      </c>
      <c r="BQ41" s="13">
        <f>SUM(CALCULATION!AW41:AX41)</f>
        <v>106</v>
      </c>
      <c r="BR41">
        <v>16</v>
      </c>
      <c r="BS41">
        <v>14</v>
      </c>
      <c r="BU41" s="13">
        <f>SUM(CALCULATION!BI41:BK41)</f>
        <v>129</v>
      </c>
      <c r="BV41">
        <v>33</v>
      </c>
      <c r="BW41">
        <v>21</v>
      </c>
      <c r="BY41">
        <v>4</v>
      </c>
      <c r="BZ41">
        <v>3</v>
      </c>
      <c r="CB41" s="13">
        <f>SUM(CALCULATION!BF41:BG41)</f>
        <v>65</v>
      </c>
      <c r="CC41">
        <v>12</v>
      </c>
      <c r="CD41">
        <v>24</v>
      </c>
      <c r="CF41" s="13">
        <f>SUM(CALCULATION!AZ41:BD41)</f>
        <v>103</v>
      </c>
      <c r="CG41">
        <v>26</v>
      </c>
      <c r="CH41">
        <v>30</v>
      </c>
      <c r="CJ41" s="13">
        <f>SUM(CALCULATION!BM41:BO41)</f>
        <v>130</v>
      </c>
      <c r="CK41">
        <v>34</v>
      </c>
      <c r="CL41">
        <v>14</v>
      </c>
      <c r="CN41" s="25">
        <f>SUM(CALCULATION!BQ41:BS41)</f>
        <v>136</v>
      </c>
      <c r="CO41" s="13">
        <v>18</v>
      </c>
      <c r="CP41" s="26">
        <v>11</v>
      </c>
      <c r="CQ41" s="26">
        <v>9</v>
      </c>
      <c r="CS41" s="25">
        <f>SUM(CALCULATION!BU41:BW41)</f>
        <v>183</v>
      </c>
      <c r="CT41" s="13">
        <v>17</v>
      </c>
      <c r="CU41" s="13">
        <v>17</v>
      </c>
      <c r="CV41" s="26">
        <v>20</v>
      </c>
      <c r="CY41" s="27"/>
      <c r="CZ41" s="25">
        <f>SUM(CALCULATION!BY41:BZ41)</f>
        <v>7</v>
      </c>
      <c r="DA41" s="26">
        <v>3</v>
      </c>
      <c r="DB41" s="26">
        <v>2</v>
      </c>
      <c r="DC41" s="26">
        <v>2</v>
      </c>
      <c r="DE41" s="25">
        <f>SUM(CALCULATION!CB41:CD41)</f>
        <v>101</v>
      </c>
      <c r="DF41" s="13">
        <v>10</v>
      </c>
      <c r="DG41" s="26">
        <v>15</v>
      </c>
      <c r="DH41" s="26">
        <v>17</v>
      </c>
      <c r="DJ41" s="25">
        <f>SUM(CALCULATION!CF41:CH41)</f>
        <v>159</v>
      </c>
      <c r="DK41" s="13">
        <v>22</v>
      </c>
      <c r="DL41" s="26">
        <v>8</v>
      </c>
      <c r="DM41" s="26">
        <v>19</v>
      </c>
      <c r="DO41" s="26">
        <v>8</v>
      </c>
      <c r="DP41" s="26">
        <v>2</v>
      </c>
      <c r="DQ41" s="26">
        <v>6</v>
      </c>
      <c r="DS41" s="25">
        <f>SUM(CALCULATION!CJ41:CL41)</f>
        <v>178</v>
      </c>
      <c r="DT41" s="13">
        <v>24</v>
      </c>
      <c r="DU41" s="26">
        <v>10</v>
      </c>
      <c r="DV41" s="26">
        <v>23</v>
      </c>
      <c r="DX41" s="17">
        <f>SUM(CALCULATION!CN41:CQ41)</f>
        <v>174</v>
      </c>
      <c r="EA41" s="17">
        <f>SUM(CALCULATION!CS41:CV41)</f>
        <v>237</v>
      </c>
      <c r="ED41" s="17">
        <f>SUM(CALCULATION!CZ41:DC41)</f>
        <v>14</v>
      </c>
      <c r="EG41" s="17">
        <f>SUM(CALCULATION!DE41:DH41)</f>
        <v>143</v>
      </c>
      <c r="EJ41" s="17">
        <f>SUM(CALCULATION!DJ41:DM41)</f>
        <v>208</v>
      </c>
      <c r="EM41" s="17">
        <f>SUM(CALCULATION!DO41:DQ41)</f>
        <v>16</v>
      </c>
      <c r="EP41" s="17">
        <f>SUM(CALCULATION!DS41:DV41)</f>
        <v>235</v>
      </c>
      <c r="ER41" s="17">
        <f>SUM(CALCULATION!CN41:CQ41)</f>
        <v>174</v>
      </c>
      <c r="ES41" s="28">
        <v>20</v>
      </c>
      <c r="EU41" s="17">
        <f>SUM(CALCULATION!CS41:CV41)</f>
        <v>237</v>
      </c>
      <c r="EV41" s="28">
        <v>17</v>
      </c>
      <c r="EX41" s="17">
        <f>SUM(CALCULATION!CZ41:DC41)</f>
        <v>14</v>
      </c>
      <c r="EY41" s="28">
        <v>2</v>
      </c>
      <c r="FA41" s="17">
        <f>SUM(CALCULATION!DE41:DH41)</f>
        <v>143</v>
      </c>
      <c r="FB41" s="28">
        <v>17</v>
      </c>
      <c r="FD41" s="17">
        <f>SUM(CALCULATION!DJ41:DM41)</f>
        <v>208</v>
      </c>
      <c r="FE41" s="28">
        <v>21</v>
      </c>
      <c r="FG41" s="17">
        <f>SUM(CALCULATION!DO41:DQ41)</f>
        <v>16</v>
      </c>
      <c r="FH41" s="28">
        <v>4</v>
      </c>
      <c r="FJ41" s="17">
        <f>SUM(CALCULATION!DS41:DV41)</f>
        <v>235</v>
      </c>
      <c r="FK41" s="28">
        <v>27</v>
      </c>
      <c r="FM41" s="17">
        <f>SUM(CALCULATION!ER41:ES41)</f>
        <v>194</v>
      </c>
      <c r="FN41" s="28">
        <v>0</v>
      </c>
      <c r="FP41" s="17">
        <f>SUM(CALCULATION!EU41:EV41)</f>
        <v>254</v>
      </c>
      <c r="FQ41" s="28">
        <v>10</v>
      </c>
      <c r="FS41" s="17">
        <f>SUM(CALCULATION!FA41:FB41)</f>
        <v>160</v>
      </c>
      <c r="FT41" s="28">
        <v>6</v>
      </c>
      <c r="FV41" s="17">
        <f>SUM(CALCULATION!FD41:FE41)</f>
        <v>229</v>
      </c>
      <c r="FW41" s="28">
        <v>8</v>
      </c>
      <c r="FY41" s="17">
        <f>SUM(CALCULATION!FG41:FH41)</f>
        <v>20</v>
      </c>
      <c r="FZ41" s="28">
        <v>4</v>
      </c>
      <c r="GB41" s="17">
        <f>SUM(CALCULATION!FJ41:FK41)</f>
        <v>262</v>
      </c>
      <c r="GC41" s="28">
        <v>8</v>
      </c>
    </row>
    <row r="42" ht="15.75" spans="1:185">
      <c r="A42">
        <v>13</v>
      </c>
      <c r="B42">
        <v>15</v>
      </c>
      <c r="C42">
        <v>20</v>
      </c>
      <c r="D42">
        <v>10</v>
      </c>
      <c r="E42">
        <v>13</v>
      </c>
      <c r="I42">
        <v>16</v>
      </c>
      <c r="J42">
        <v>23</v>
      </c>
      <c r="K42">
        <v>30</v>
      </c>
      <c r="L42">
        <v>19</v>
      </c>
      <c r="M42">
        <v>17</v>
      </c>
      <c r="Q42">
        <v>18</v>
      </c>
      <c r="R42">
        <v>7</v>
      </c>
      <c r="S42">
        <v>13</v>
      </c>
      <c r="T42">
        <v>19</v>
      </c>
      <c r="U42">
        <v>5</v>
      </c>
      <c r="Y42">
        <v>13</v>
      </c>
      <c r="Z42">
        <v>12</v>
      </c>
      <c r="AA42">
        <v>22</v>
      </c>
      <c r="AB42">
        <v>19</v>
      </c>
      <c r="AC42">
        <v>15</v>
      </c>
      <c r="AD42">
        <f t="shared" si="0"/>
        <v>81</v>
      </c>
      <c r="AG42">
        <v>13</v>
      </c>
      <c r="AH42">
        <v>20</v>
      </c>
      <c r="AI42">
        <v>30</v>
      </c>
      <c r="AJ42">
        <v>15</v>
      </c>
      <c r="AK42">
        <v>36</v>
      </c>
      <c r="AM42">
        <f>SUM(CALCULATION!A42:E42)</f>
        <v>71</v>
      </c>
      <c r="AN42">
        <v>7</v>
      </c>
      <c r="AO42">
        <v>6</v>
      </c>
      <c r="AQ42" s="13">
        <f>SUM(CALCULATION!AM42:AO42)</f>
        <v>84</v>
      </c>
      <c r="AR42">
        <v>6</v>
      </c>
      <c r="AW42">
        <f>SUM(CALCULATION!AQ42:AR42)</f>
        <v>90</v>
      </c>
      <c r="AX42">
        <v>17</v>
      </c>
      <c r="AZ42" s="13">
        <f>SUM(CALCULATION!Y42:AC42)</f>
        <v>81</v>
      </c>
      <c r="BA42">
        <v>2</v>
      </c>
      <c r="BB42">
        <v>11</v>
      </c>
      <c r="BC42">
        <v>3</v>
      </c>
      <c r="BD42">
        <v>11</v>
      </c>
      <c r="BF42" s="13">
        <f>SUM(CALCULATION!Q42:U42)</f>
        <v>62</v>
      </c>
      <c r="BG42">
        <v>9</v>
      </c>
      <c r="BI42" s="13">
        <f>SUM(CALCULATION!I42:M42)</f>
        <v>105</v>
      </c>
      <c r="BJ42">
        <v>9</v>
      </c>
      <c r="BK42">
        <v>25</v>
      </c>
      <c r="BM42" s="13">
        <f>SUM(CALCULATION!AG42:AK42)</f>
        <v>114</v>
      </c>
      <c r="BN42">
        <v>9</v>
      </c>
      <c r="BO42">
        <v>23</v>
      </c>
      <c r="BQ42" s="13">
        <f>SUM(CALCULATION!AW42:AX42)</f>
        <v>107</v>
      </c>
      <c r="BR42">
        <v>15</v>
      </c>
      <c r="BS42">
        <v>13</v>
      </c>
      <c r="BU42" s="13">
        <f>SUM(CALCULATION!BI42:BK42)</f>
        <v>139</v>
      </c>
      <c r="BV42">
        <v>35</v>
      </c>
      <c r="BW42">
        <v>21</v>
      </c>
      <c r="BY42">
        <v>4</v>
      </c>
      <c r="BZ42">
        <v>3</v>
      </c>
      <c r="CB42" s="13">
        <f>SUM(CALCULATION!BF42:BG42)</f>
        <v>71</v>
      </c>
      <c r="CC42">
        <v>12</v>
      </c>
      <c r="CD42">
        <v>23</v>
      </c>
      <c r="CF42" s="13">
        <f>SUM(CALCULATION!AZ42:BD42)</f>
        <v>108</v>
      </c>
      <c r="CG42">
        <v>29</v>
      </c>
      <c r="CH42">
        <v>32</v>
      </c>
      <c r="CJ42" s="13">
        <f>SUM(CALCULATION!BM42:BO42)</f>
        <v>146</v>
      </c>
      <c r="CK42">
        <v>34</v>
      </c>
      <c r="CL42">
        <v>10</v>
      </c>
      <c r="CN42" s="25">
        <f>SUM(CALCULATION!BQ42:BS42)</f>
        <v>135</v>
      </c>
      <c r="CO42" s="13">
        <v>17</v>
      </c>
      <c r="CP42" s="26">
        <v>8</v>
      </c>
      <c r="CQ42" s="26">
        <v>10</v>
      </c>
      <c r="CS42" s="25">
        <f>SUM(CALCULATION!BU42:BW42)</f>
        <v>195</v>
      </c>
      <c r="CT42" s="13">
        <v>14</v>
      </c>
      <c r="CU42" s="13">
        <v>14</v>
      </c>
      <c r="CV42" s="26">
        <v>17</v>
      </c>
      <c r="CY42" s="27"/>
      <c r="CZ42" s="25">
        <f>SUM(CALCULATION!BY42:BZ42)</f>
        <v>7</v>
      </c>
      <c r="DA42" s="26">
        <v>3</v>
      </c>
      <c r="DB42" s="26">
        <v>2</v>
      </c>
      <c r="DC42" s="26">
        <v>2</v>
      </c>
      <c r="DE42" s="25">
        <f>SUM(CALCULATION!CB42:CD42)</f>
        <v>106</v>
      </c>
      <c r="DF42" s="13">
        <v>8</v>
      </c>
      <c r="DG42" s="26">
        <v>15</v>
      </c>
      <c r="DH42" s="26">
        <v>17</v>
      </c>
      <c r="DJ42" s="25">
        <f>SUM(CALCULATION!CF42:CH42)</f>
        <v>169</v>
      </c>
      <c r="DK42" s="13">
        <v>18</v>
      </c>
      <c r="DL42" s="26">
        <v>8</v>
      </c>
      <c r="DM42" s="26">
        <v>18</v>
      </c>
      <c r="DO42" s="26">
        <v>6</v>
      </c>
      <c r="DP42" s="26">
        <v>1</v>
      </c>
      <c r="DQ42" s="26">
        <v>6</v>
      </c>
      <c r="DS42" s="25">
        <f>SUM(CALCULATION!CJ42:CL42)</f>
        <v>190</v>
      </c>
      <c r="DT42" s="13">
        <v>21</v>
      </c>
      <c r="DU42" s="26">
        <v>9</v>
      </c>
      <c r="DV42" s="26">
        <v>17</v>
      </c>
      <c r="DX42" s="17">
        <f>SUM(CALCULATION!CN42:CQ42)</f>
        <v>170</v>
      </c>
      <c r="EA42" s="17">
        <f>SUM(CALCULATION!CS42:CV42)</f>
        <v>240</v>
      </c>
      <c r="ED42" s="17">
        <f>SUM(CALCULATION!CZ42:DC42)</f>
        <v>14</v>
      </c>
      <c r="EG42" s="17">
        <f>SUM(CALCULATION!DE42:DH42)</f>
        <v>146</v>
      </c>
      <c r="EJ42" s="17">
        <f>SUM(CALCULATION!DJ42:DM42)</f>
        <v>213</v>
      </c>
      <c r="EM42" s="17">
        <f>SUM(CALCULATION!DO42:DQ42)</f>
        <v>13</v>
      </c>
      <c r="EP42" s="17">
        <f>SUM(CALCULATION!DS42:DV42)</f>
        <v>237</v>
      </c>
      <c r="ER42" s="17">
        <f>SUM(CALCULATION!CN42:CQ42)</f>
        <v>170</v>
      </c>
      <c r="ES42" s="28">
        <v>16</v>
      </c>
      <c r="EU42" s="17">
        <f>SUM(CALCULATION!CS42:CV42)</f>
        <v>240</v>
      </c>
      <c r="EV42" s="28">
        <v>18</v>
      </c>
      <c r="EX42" s="17">
        <f>SUM(CALCULATION!CZ42:DC42)</f>
        <v>14</v>
      </c>
      <c r="EY42" s="28">
        <v>1</v>
      </c>
      <c r="FA42" s="17">
        <f>SUM(CALCULATION!DE42:DH42)</f>
        <v>146</v>
      </c>
      <c r="FB42" s="28">
        <v>15</v>
      </c>
      <c r="FD42" s="17">
        <f>SUM(CALCULATION!DJ42:DM42)</f>
        <v>213</v>
      </c>
      <c r="FE42" s="28">
        <v>18</v>
      </c>
      <c r="FG42" s="17">
        <f>SUM(CALCULATION!DO42:DQ42)</f>
        <v>13</v>
      </c>
      <c r="FH42" s="28">
        <v>4</v>
      </c>
      <c r="FJ42" s="17">
        <f>SUM(CALCULATION!DS42:DV42)</f>
        <v>237</v>
      </c>
      <c r="FK42" s="28">
        <v>26</v>
      </c>
      <c r="FM42" s="17">
        <f>SUM(CALCULATION!ER42:ES42)</f>
        <v>186</v>
      </c>
      <c r="FN42" s="28">
        <v>2</v>
      </c>
      <c r="FP42" s="17">
        <f>SUM(CALCULATION!EU42:EV42)</f>
        <v>258</v>
      </c>
      <c r="FQ42" s="28">
        <v>13</v>
      </c>
      <c r="FS42" s="17">
        <f>SUM(CALCULATION!FA42:FB42)</f>
        <v>161</v>
      </c>
      <c r="FT42" s="28">
        <v>8</v>
      </c>
      <c r="FV42" s="17">
        <f>SUM(CALCULATION!FD42:FE42)</f>
        <v>231</v>
      </c>
      <c r="FW42" s="28">
        <v>10</v>
      </c>
      <c r="FY42" s="17">
        <f>SUM(CALCULATION!FG42:FH42)</f>
        <v>17</v>
      </c>
      <c r="FZ42" s="28">
        <v>4</v>
      </c>
      <c r="GB42" s="17">
        <f>SUM(CALCULATION!FJ42:FK42)</f>
        <v>263</v>
      </c>
      <c r="GC42" s="28">
        <v>10</v>
      </c>
    </row>
    <row r="43" ht="15.75" spans="1:185">
      <c r="A43">
        <v>13</v>
      </c>
      <c r="B43">
        <v>12</v>
      </c>
      <c r="C43">
        <v>19</v>
      </c>
      <c r="D43">
        <v>11</v>
      </c>
      <c r="E43">
        <v>3</v>
      </c>
      <c r="I43">
        <v>15</v>
      </c>
      <c r="J43">
        <v>16</v>
      </c>
      <c r="K43">
        <v>28</v>
      </c>
      <c r="L43">
        <v>19</v>
      </c>
      <c r="M43">
        <v>6</v>
      </c>
      <c r="Q43">
        <v>17</v>
      </c>
      <c r="R43">
        <v>4</v>
      </c>
      <c r="S43">
        <v>12</v>
      </c>
      <c r="T43">
        <v>20</v>
      </c>
      <c r="U43">
        <v>2</v>
      </c>
      <c r="Y43">
        <v>11</v>
      </c>
      <c r="Z43">
        <v>10</v>
      </c>
      <c r="AA43">
        <v>21</v>
      </c>
      <c r="AB43">
        <v>19</v>
      </c>
      <c r="AC43">
        <v>5</v>
      </c>
      <c r="AD43">
        <f t="shared" si="0"/>
        <v>66</v>
      </c>
      <c r="AG43">
        <v>12</v>
      </c>
      <c r="AH43">
        <v>12</v>
      </c>
      <c r="AI43">
        <v>29</v>
      </c>
      <c r="AJ43">
        <v>12</v>
      </c>
      <c r="AK43">
        <v>11</v>
      </c>
      <c r="AM43">
        <f>SUM(CALCULATION!A43:E43)</f>
        <v>58</v>
      </c>
      <c r="AN43">
        <v>6</v>
      </c>
      <c r="AO43">
        <v>4</v>
      </c>
      <c r="AQ43" s="13">
        <f>SUM(CALCULATION!AM43:AO43)</f>
        <v>68</v>
      </c>
      <c r="AR43">
        <v>4</v>
      </c>
      <c r="AW43">
        <f>SUM(CALCULATION!AQ43:AR43)</f>
        <v>72</v>
      </c>
      <c r="AX43">
        <v>17</v>
      </c>
      <c r="AZ43" s="13">
        <f>SUM(CALCULATION!Y43:AC43)</f>
        <v>66</v>
      </c>
      <c r="BA43">
        <v>2</v>
      </c>
      <c r="BB43">
        <v>6</v>
      </c>
      <c r="BC43">
        <v>3</v>
      </c>
      <c r="BD43">
        <v>10</v>
      </c>
      <c r="BF43" s="13">
        <f>SUM(CALCULATION!Q43:U43)</f>
        <v>55</v>
      </c>
      <c r="BG43">
        <v>7</v>
      </c>
      <c r="BI43" s="13">
        <f>SUM(CALCULATION!I43:M43)</f>
        <v>84</v>
      </c>
      <c r="BJ43">
        <v>3</v>
      </c>
      <c r="BK43">
        <v>22</v>
      </c>
      <c r="BM43" s="13">
        <f>SUM(CALCULATION!AG43:AK43)</f>
        <v>76</v>
      </c>
      <c r="BN43">
        <v>3</v>
      </c>
      <c r="BO43">
        <v>20</v>
      </c>
      <c r="BQ43" s="13">
        <f>SUM(CALCULATION!AW43:AX43)</f>
        <v>89</v>
      </c>
      <c r="BR43">
        <v>14</v>
      </c>
      <c r="BS43">
        <v>13</v>
      </c>
      <c r="BU43" s="13">
        <f>SUM(CALCULATION!BI43:BK43)</f>
        <v>109</v>
      </c>
      <c r="BV43">
        <v>32</v>
      </c>
      <c r="BW43">
        <v>18</v>
      </c>
      <c r="BY43">
        <v>3</v>
      </c>
      <c r="BZ43">
        <v>3</v>
      </c>
      <c r="CB43" s="13">
        <f>SUM(CALCULATION!BF43:BG43)</f>
        <v>62</v>
      </c>
      <c r="CC43">
        <v>8</v>
      </c>
      <c r="CD43">
        <v>17</v>
      </c>
      <c r="CF43" s="13">
        <f>SUM(CALCULATION!AZ43:BD43)</f>
        <v>87</v>
      </c>
      <c r="CG43">
        <v>16</v>
      </c>
      <c r="CH43">
        <v>27</v>
      </c>
      <c r="CJ43" s="13">
        <f>SUM(CALCULATION!BM43:BO43)</f>
        <v>99</v>
      </c>
      <c r="CK43">
        <v>22</v>
      </c>
      <c r="CL43">
        <v>7</v>
      </c>
      <c r="CN43" s="25">
        <f>SUM(CALCULATION!BQ43:BS43)</f>
        <v>116</v>
      </c>
      <c r="CO43" s="13">
        <v>16</v>
      </c>
      <c r="CP43" s="26">
        <v>6</v>
      </c>
      <c r="CQ43" s="26">
        <v>5</v>
      </c>
      <c r="CS43" s="25">
        <f>SUM(CALCULATION!BU43:BW43)</f>
        <v>159</v>
      </c>
      <c r="CT43" s="13">
        <v>14</v>
      </c>
      <c r="CU43" s="13">
        <v>14</v>
      </c>
      <c r="CV43" s="26">
        <v>11</v>
      </c>
      <c r="CY43" s="27"/>
      <c r="CZ43" s="25">
        <f>SUM(CALCULATION!BY43:BZ43)</f>
        <v>6</v>
      </c>
      <c r="DA43" s="26">
        <v>3</v>
      </c>
      <c r="DB43" s="26">
        <v>2</v>
      </c>
      <c r="DC43" s="26">
        <v>2</v>
      </c>
      <c r="DE43" s="25">
        <f>SUM(CALCULATION!CB43:CD43)</f>
        <v>87</v>
      </c>
      <c r="DF43" s="13">
        <v>8</v>
      </c>
      <c r="DG43" s="26">
        <v>5</v>
      </c>
      <c r="DH43" s="26">
        <v>8</v>
      </c>
      <c r="DJ43" s="25">
        <f>SUM(CALCULATION!CF43:CH43)</f>
        <v>130</v>
      </c>
      <c r="DK43" s="13">
        <v>18</v>
      </c>
      <c r="DL43" s="26">
        <v>5</v>
      </c>
      <c r="DM43" s="26">
        <v>8</v>
      </c>
      <c r="DO43" s="26">
        <v>8</v>
      </c>
      <c r="DP43" s="26">
        <v>2</v>
      </c>
      <c r="DQ43" s="26">
        <v>4</v>
      </c>
      <c r="DS43" s="25">
        <f>SUM(CALCULATION!CJ43:CL43)</f>
        <v>128</v>
      </c>
      <c r="DT43" s="13">
        <v>10</v>
      </c>
      <c r="DU43" s="26">
        <v>2</v>
      </c>
      <c r="DV43" s="26">
        <v>6</v>
      </c>
      <c r="DX43" s="17">
        <f>SUM(CALCULATION!CN43:CQ43)</f>
        <v>143</v>
      </c>
      <c r="EA43" s="17">
        <f>SUM(CALCULATION!CS43:CV43)</f>
        <v>198</v>
      </c>
      <c r="ED43" s="17">
        <f>SUM(CALCULATION!CZ43:DC43)</f>
        <v>13</v>
      </c>
      <c r="EG43" s="17">
        <f>SUM(CALCULATION!DE43:DH43)</f>
        <v>108</v>
      </c>
      <c r="EJ43" s="17">
        <f>SUM(CALCULATION!DJ43:DM43)</f>
        <v>161</v>
      </c>
      <c r="EM43" s="17">
        <f>SUM(CALCULATION!DO43:DQ43)</f>
        <v>14</v>
      </c>
      <c r="EP43" s="17">
        <f>SUM(CALCULATION!DS43:DV43)</f>
        <v>146</v>
      </c>
      <c r="ER43" s="17">
        <f>SUM(CALCULATION!CN43:CQ43)</f>
        <v>143</v>
      </c>
      <c r="ES43" s="28">
        <v>22</v>
      </c>
      <c r="EU43" s="17">
        <f>SUM(CALCULATION!CS43:CV43)</f>
        <v>198</v>
      </c>
      <c r="EV43" s="28">
        <v>15</v>
      </c>
      <c r="EX43" s="17">
        <f>SUM(CALCULATION!CZ43:DC43)</f>
        <v>13</v>
      </c>
      <c r="EY43" s="28">
        <v>1</v>
      </c>
      <c r="FA43" s="17">
        <f>SUM(CALCULATION!DE43:DH43)</f>
        <v>108</v>
      </c>
      <c r="FB43" s="28">
        <v>12</v>
      </c>
      <c r="FD43" s="17">
        <f>SUM(CALCULATION!DJ43:DM43)</f>
        <v>161</v>
      </c>
      <c r="FE43" s="28">
        <v>11</v>
      </c>
      <c r="FG43" s="17">
        <f>SUM(CALCULATION!DO43:DQ43)</f>
        <v>14</v>
      </c>
      <c r="FH43" s="28">
        <v>4</v>
      </c>
      <c r="FJ43" s="17">
        <f>SUM(CALCULATION!DS43:DV43)</f>
        <v>146</v>
      </c>
      <c r="FK43" s="28">
        <v>24</v>
      </c>
      <c r="FM43" s="17">
        <f>SUM(CALCULATION!ER43:ES43)</f>
        <v>165</v>
      </c>
      <c r="FN43" s="28">
        <v>0</v>
      </c>
      <c r="FP43" s="17">
        <f>SUM(CALCULATION!EU43:EV43)</f>
        <v>213</v>
      </c>
      <c r="FQ43" s="28">
        <v>10</v>
      </c>
      <c r="FS43" s="17">
        <f>SUM(CALCULATION!FA43:FB43)</f>
        <v>120</v>
      </c>
      <c r="FT43" s="28">
        <v>7</v>
      </c>
      <c r="FV43" s="17">
        <f>SUM(CALCULATION!FD43:FE43)</f>
        <v>172</v>
      </c>
      <c r="FW43" s="28">
        <v>8</v>
      </c>
      <c r="FY43" s="17">
        <f>SUM(CALCULATION!FG43:FH43)</f>
        <v>18</v>
      </c>
      <c r="FZ43" s="28">
        <v>4</v>
      </c>
      <c r="GB43" s="17">
        <f>SUM(CALCULATION!FJ43:FK43)</f>
        <v>170</v>
      </c>
      <c r="GC43" s="28">
        <v>9</v>
      </c>
    </row>
    <row r="44" ht="15.75" spans="1:185">
      <c r="A44">
        <v>12</v>
      </c>
      <c r="B44">
        <v>17</v>
      </c>
      <c r="C44">
        <v>16</v>
      </c>
      <c r="D44">
        <v>12</v>
      </c>
      <c r="E44">
        <v>9</v>
      </c>
      <c r="I44">
        <v>15</v>
      </c>
      <c r="J44">
        <v>25</v>
      </c>
      <c r="K44">
        <v>24</v>
      </c>
      <c r="L44">
        <v>19</v>
      </c>
      <c r="M44">
        <v>14</v>
      </c>
      <c r="Q44">
        <v>17</v>
      </c>
      <c r="R44">
        <v>7</v>
      </c>
      <c r="S44">
        <v>5</v>
      </c>
      <c r="T44">
        <v>18</v>
      </c>
      <c r="U44">
        <v>4</v>
      </c>
      <c r="Y44">
        <v>11</v>
      </c>
      <c r="Z44">
        <v>14</v>
      </c>
      <c r="AA44">
        <v>14</v>
      </c>
      <c r="AB44">
        <v>22</v>
      </c>
      <c r="AC44">
        <v>11</v>
      </c>
      <c r="AD44">
        <f t="shared" si="0"/>
        <v>72</v>
      </c>
      <c r="AG44">
        <v>13</v>
      </c>
      <c r="AH44">
        <v>21</v>
      </c>
      <c r="AI44">
        <v>27</v>
      </c>
      <c r="AJ44">
        <v>17</v>
      </c>
      <c r="AK44">
        <v>28</v>
      </c>
      <c r="AM44">
        <f>SUM(CALCULATION!A44:E44)</f>
        <v>66</v>
      </c>
      <c r="AN44">
        <v>7</v>
      </c>
      <c r="AO44">
        <v>4</v>
      </c>
      <c r="AQ44" s="13">
        <f>SUM(CALCULATION!AM44:AO44)</f>
        <v>77</v>
      </c>
      <c r="AR44">
        <v>3</v>
      </c>
      <c r="AW44">
        <f>SUM(CALCULATION!AQ44:AR44)</f>
        <v>80</v>
      </c>
      <c r="AX44">
        <v>18</v>
      </c>
      <c r="AZ44" s="13">
        <f>SUM(CALCULATION!Y44:AC44)</f>
        <v>72</v>
      </c>
      <c r="BA44">
        <v>3</v>
      </c>
      <c r="BB44">
        <v>12</v>
      </c>
      <c r="BC44">
        <v>4</v>
      </c>
      <c r="BD44">
        <v>13</v>
      </c>
      <c r="BF44" s="13">
        <f>SUM(CALCULATION!Q44:U44)</f>
        <v>51</v>
      </c>
      <c r="BG44">
        <v>8</v>
      </c>
      <c r="BI44" s="13">
        <f>SUM(CALCULATION!I44:M44)</f>
        <v>97</v>
      </c>
      <c r="BJ44">
        <v>9</v>
      </c>
      <c r="BK44">
        <v>25</v>
      </c>
      <c r="BM44" s="13">
        <f>SUM(CALCULATION!AG44:AK44)</f>
        <v>106</v>
      </c>
      <c r="BN44">
        <v>7</v>
      </c>
      <c r="BO44">
        <v>29</v>
      </c>
      <c r="BQ44" s="13">
        <f>SUM(CALCULATION!AW44:AX44)</f>
        <v>98</v>
      </c>
      <c r="BR44">
        <v>14</v>
      </c>
      <c r="BS44">
        <v>13</v>
      </c>
      <c r="BU44" s="13">
        <f>SUM(CALCULATION!BI44:BK44)</f>
        <v>131</v>
      </c>
      <c r="BV44">
        <v>26</v>
      </c>
      <c r="BW44">
        <v>21</v>
      </c>
      <c r="BY44">
        <v>3</v>
      </c>
      <c r="BZ44">
        <v>3</v>
      </c>
      <c r="CB44" s="13">
        <f>SUM(CALCULATION!BF44:BG44)</f>
        <v>59</v>
      </c>
      <c r="CC44">
        <v>7</v>
      </c>
      <c r="CD44">
        <v>21</v>
      </c>
      <c r="CF44" s="13">
        <f>SUM(CALCULATION!AZ44:BD44)</f>
        <v>104</v>
      </c>
      <c r="CG44">
        <v>20</v>
      </c>
      <c r="CH44">
        <v>31</v>
      </c>
      <c r="CJ44" s="13">
        <f>SUM(CALCULATION!BM44:BO44)</f>
        <v>142</v>
      </c>
      <c r="CK44">
        <v>24</v>
      </c>
      <c r="CL44">
        <v>14</v>
      </c>
      <c r="CN44" s="25">
        <f>SUM(CALCULATION!BQ44:BS44)</f>
        <v>125</v>
      </c>
      <c r="CO44" s="13">
        <v>14</v>
      </c>
      <c r="CP44" s="26">
        <v>8</v>
      </c>
      <c r="CQ44" s="26">
        <v>9</v>
      </c>
      <c r="CS44" s="25">
        <f>SUM(CALCULATION!BU44:BW44)</f>
        <v>178</v>
      </c>
      <c r="CT44" s="13">
        <v>12</v>
      </c>
      <c r="CU44" s="13">
        <v>12</v>
      </c>
      <c r="CV44" s="26">
        <v>14</v>
      </c>
      <c r="CY44" s="27"/>
      <c r="CZ44" s="25">
        <f>SUM(CALCULATION!BY44:BZ44)</f>
        <v>6</v>
      </c>
      <c r="DA44" s="26">
        <v>1</v>
      </c>
      <c r="DB44" s="26">
        <v>2</v>
      </c>
      <c r="DC44" s="26">
        <v>2</v>
      </c>
      <c r="DE44" s="25">
        <f>SUM(CALCULATION!CB44:CD44)</f>
        <v>87</v>
      </c>
      <c r="DF44" s="13">
        <v>7</v>
      </c>
      <c r="DG44" s="26">
        <v>14</v>
      </c>
      <c r="DH44" s="26">
        <v>15</v>
      </c>
      <c r="DJ44" s="25">
        <f>SUM(CALCULATION!CF44:CH44)</f>
        <v>155</v>
      </c>
      <c r="DK44" s="13">
        <v>15</v>
      </c>
      <c r="DL44" s="26">
        <v>6</v>
      </c>
      <c r="DM44" s="26">
        <v>15</v>
      </c>
      <c r="DO44" s="26">
        <v>4</v>
      </c>
      <c r="DP44" s="26">
        <v>2</v>
      </c>
      <c r="DQ44" s="26">
        <v>6</v>
      </c>
      <c r="DS44" s="25">
        <f>SUM(CALCULATION!CJ44:CL44)</f>
        <v>180</v>
      </c>
      <c r="DT44" s="13">
        <v>20</v>
      </c>
      <c r="DU44" s="26">
        <v>7</v>
      </c>
      <c r="DV44" s="26">
        <v>15</v>
      </c>
      <c r="DX44" s="17">
        <f>SUM(CALCULATION!CN44:CQ44)</f>
        <v>156</v>
      </c>
      <c r="EA44" s="17">
        <f>SUM(CALCULATION!CS44:CV44)</f>
        <v>216</v>
      </c>
      <c r="ED44" s="17">
        <f>SUM(CALCULATION!CZ44:DC44)</f>
        <v>11</v>
      </c>
      <c r="EG44" s="17">
        <f>SUM(CALCULATION!DE44:DH44)</f>
        <v>123</v>
      </c>
      <c r="EJ44" s="17">
        <f>SUM(CALCULATION!DJ44:DM44)</f>
        <v>191</v>
      </c>
      <c r="EM44" s="17">
        <f>SUM(CALCULATION!DO44:DQ44)</f>
        <v>12</v>
      </c>
      <c r="EP44" s="17">
        <f>SUM(CALCULATION!DS44:DV44)</f>
        <v>222</v>
      </c>
      <c r="ER44" s="17">
        <f>SUM(CALCULATION!CN44:CQ44)</f>
        <v>156</v>
      </c>
      <c r="ES44" s="28">
        <v>21</v>
      </c>
      <c r="EU44" s="17">
        <f>SUM(CALCULATION!CS44:CV44)</f>
        <v>216</v>
      </c>
      <c r="EV44" s="28">
        <v>19</v>
      </c>
      <c r="EX44" s="17">
        <f>SUM(CALCULATION!CZ44:DC44)</f>
        <v>11</v>
      </c>
      <c r="EY44" s="28">
        <v>2</v>
      </c>
      <c r="FA44" s="17">
        <f>SUM(CALCULATION!DE44:DH44)</f>
        <v>123</v>
      </c>
      <c r="FB44" s="28">
        <v>15</v>
      </c>
      <c r="FD44" s="17">
        <f>SUM(CALCULATION!DJ44:DM44)</f>
        <v>191</v>
      </c>
      <c r="FE44" s="28">
        <v>15</v>
      </c>
      <c r="FG44" s="17">
        <f>SUM(CALCULATION!DO44:DQ44)</f>
        <v>12</v>
      </c>
      <c r="FH44" s="28">
        <v>4</v>
      </c>
      <c r="FJ44" s="17">
        <f>SUM(CALCULATION!DS44:DV44)</f>
        <v>222</v>
      </c>
      <c r="FK44" s="28">
        <v>17</v>
      </c>
      <c r="FM44" s="17">
        <f>SUM(CALCULATION!ER44:ES44)</f>
        <v>177</v>
      </c>
      <c r="FN44" s="28">
        <v>2</v>
      </c>
      <c r="FP44" s="17">
        <f>SUM(CALCULATION!EU44:EV44)</f>
        <v>235</v>
      </c>
      <c r="FQ44" s="28">
        <v>13</v>
      </c>
      <c r="FS44" s="17">
        <f>SUM(CALCULATION!FA44:FB44)</f>
        <v>138</v>
      </c>
      <c r="FT44" s="28">
        <v>8</v>
      </c>
      <c r="FV44" s="17">
        <f>SUM(CALCULATION!FD44:FE44)</f>
        <v>206</v>
      </c>
      <c r="FW44" s="28">
        <v>9</v>
      </c>
      <c r="FY44" s="17">
        <f>SUM(CALCULATION!FG44:FH44)</f>
        <v>16</v>
      </c>
      <c r="FZ44" s="28">
        <v>4</v>
      </c>
      <c r="GB44" s="17">
        <f>SUM(CALCULATION!FJ44:FK44)</f>
        <v>239</v>
      </c>
      <c r="GC44" s="28">
        <v>10</v>
      </c>
    </row>
  </sheetData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opLeftCell="A28" workbookViewId="0">
      <selection activeCell="A28" sqref="$A1:$XFD1048576"/>
    </sheetView>
  </sheetViews>
  <sheetFormatPr defaultColWidth="9" defaultRowHeight="15.75"/>
  <cols>
    <col min="1" max="1" width="4" customWidth="1"/>
    <col min="2" max="2" width="33.5714285714286" style="1" customWidth="1"/>
    <col min="3" max="3" width="9.57142857142857" customWidth="1"/>
    <col min="4" max="4" width="6.42857142857143" customWidth="1"/>
    <col min="5" max="5" width="9.57142857142857" customWidth="1"/>
    <col min="6" max="6" width="6.14285714285714" customWidth="1"/>
    <col min="7" max="7" width="9.57142857142857" customWidth="1"/>
    <col min="8" max="8" width="7.42857142857143" customWidth="1"/>
    <col min="9" max="9" width="9.57142857142857" customWidth="1"/>
    <col min="10" max="10" width="6.28571428571429" customWidth="1"/>
    <col min="11" max="11" width="9.57142857142857" customWidth="1"/>
    <col min="12" max="12" width="6" customWidth="1"/>
    <col min="13" max="13" width="9.57142857142857" customWidth="1"/>
    <col min="14" max="14" width="6" customWidth="1"/>
    <col min="15" max="15" width="9.57142857142857" customWidth="1"/>
    <col min="16" max="16" width="6.42857142857143" customWidth="1"/>
  </cols>
  <sheetData>
    <row r="1" ht="19" customHeight="1" spans="1:16">
      <c r="A1" s="2" t="s">
        <v>80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4" t="s">
        <v>162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" customHeight="1" spans="1:16">
      <c r="A3" s="6" t="s">
        <v>1</v>
      </c>
      <c r="B3" s="7" t="s">
        <v>2</v>
      </c>
      <c r="C3" s="8" t="s">
        <v>3</v>
      </c>
      <c r="D3" s="8"/>
      <c r="E3" s="9" t="s">
        <v>4</v>
      </c>
      <c r="F3" s="9"/>
      <c r="G3" s="9"/>
      <c r="H3" s="9"/>
      <c r="I3" s="9" t="s">
        <v>87</v>
      </c>
      <c r="J3" s="9"/>
      <c r="K3" s="9" t="s">
        <v>6</v>
      </c>
      <c r="L3" s="9"/>
      <c r="M3" s="9"/>
      <c r="N3" s="9"/>
      <c r="O3" s="11" t="s">
        <v>96</v>
      </c>
      <c r="P3" s="11"/>
    </row>
    <row r="4" ht="50.25" customHeight="1" spans="1:16">
      <c r="A4" s="6"/>
      <c r="B4" s="7"/>
      <c r="C4" s="10" t="s">
        <v>163</v>
      </c>
      <c r="D4" s="10"/>
      <c r="E4" s="11" t="s">
        <v>164</v>
      </c>
      <c r="F4" s="11"/>
      <c r="G4" s="11" t="s">
        <v>144</v>
      </c>
      <c r="H4" s="11"/>
      <c r="I4" s="10" t="s">
        <v>165</v>
      </c>
      <c r="J4" s="10"/>
      <c r="K4" s="11" t="s">
        <v>166</v>
      </c>
      <c r="L4" s="11"/>
      <c r="M4" s="11" t="s">
        <v>167</v>
      </c>
      <c r="N4" s="11"/>
      <c r="O4" s="11" t="s">
        <v>168</v>
      </c>
      <c r="P4" s="11"/>
    </row>
    <row r="5" ht="38.25" customHeight="1" spans="1:16">
      <c r="A5" s="6"/>
      <c r="B5" s="7"/>
      <c r="C5" s="12" t="s">
        <v>13</v>
      </c>
      <c r="D5" s="13" t="s">
        <v>94</v>
      </c>
      <c r="E5" s="12" t="s">
        <v>13</v>
      </c>
      <c r="F5" s="14" t="s">
        <v>94</v>
      </c>
      <c r="G5" s="12" t="s">
        <v>13</v>
      </c>
      <c r="H5" s="13" t="s">
        <v>94</v>
      </c>
      <c r="I5" s="12" t="s">
        <v>13</v>
      </c>
      <c r="J5" s="13" t="s">
        <v>94</v>
      </c>
      <c r="K5" s="12" t="s">
        <v>13</v>
      </c>
      <c r="L5" s="13" t="s">
        <v>94</v>
      </c>
      <c r="M5" s="12" t="s">
        <v>13</v>
      </c>
      <c r="N5" s="13" t="s">
        <v>94</v>
      </c>
      <c r="O5" s="12" t="s">
        <v>13</v>
      </c>
      <c r="P5" s="13" t="s">
        <v>94</v>
      </c>
    </row>
    <row r="6" ht="18" customHeight="1" spans="1:16">
      <c r="A6" s="15">
        <v>1</v>
      </c>
      <c r="B6" s="16" t="s">
        <v>14</v>
      </c>
      <c r="C6" s="17">
        <f>SUM(CALCULATION!FM1:FN1)</f>
        <v>201</v>
      </c>
      <c r="D6" s="18">
        <f>C6/213*100</f>
        <v>94.3661971830986</v>
      </c>
      <c r="E6" s="17">
        <f>SUM(CALCULATION!FP1:FQ1)</f>
        <v>274</v>
      </c>
      <c r="F6" s="18">
        <f>E6/300*100</f>
        <v>91.3333333333333</v>
      </c>
      <c r="G6" s="17">
        <f>SUM(CALCULATION!EX1:EY1)</f>
        <v>15</v>
      </c>
      <c r="H6" s="18">
        <f>G6/16*100</f>
        <v>93.75</v>
      </c>
      <c r="I6" s="17">
        <f>SUM(CALCULATION!FS1:FT1)</f>
        <v>171</v>
      </c>
      <c r="J6" s="18">
        <f>I6/180*100</f>
        <v>95</v>
      </c>
      <c r="K6" s="17">
        <f>SUM(CALCULATION!FV1:FW1)</f>
        <v>249</v>
      </c>
      <c r="L6" s="18">
        <f>K6/272*100</f>
        <v>91.5441176470588</v>
      </c>
      <c r="M6" s="18">
        <v>42</v>
      </c>
      <c r="N6" s="18">
        <f t="shared" ref="N6:N49" si="0">M6/42*100</f>
        <v>100</v>
      </c>
      <c r="O6" s="17">
        <f>SUM(CALCULATION!GB1:GC1)</f>
        <v>281</v>
      </c>
      <c r="P6" s="18">
        <f>O6/314*100</f>
        <v>89.4904458598726</v>
      </c>
    </row>
    <row r="7" ht="18" customHeight="1" spans="1:16">
      <c r="A7" s="15">
        <v>2</v>
      </c>
      <c r="B7" s="16" t="s">
        <v>15</v>
      </c>
      <c r="C7" s="17">
        <f>SUM(CALCULATION!FM2:FN2)</f>
        <v>199</v>
      </c>
      <c r="D7" s="18">
        <f t="shared" ref="D7:D49" si="1">C7/213*100</f>
        <v>93.4272300469484</v>
      </c>
      <c r="E7" s="17">
        <f>SUM(CALCULATION!FP2:FQ2)</f>
        <v>275</v>
      </c>
      <c r="F7" s="18">
        <f t="shared" ref="F7:F49" si="2">E7/300*100</f>
        <v>91.6666666666667</v>
      </c>
      <c r="G7" s="17">
        <f>SUM(CALCULATION!EX2:EY2)</f>
        <v>15</v>
      </c>
      <c r="H7" s="18">
        <f t="shared" ref="H7:H49" si="3">G7/16*100</f>
        <v>93.75</v>
      </c>
      <c r="I7" s="17">
        <f>SUM(CALCULATION!FS2:FT2)</f>
        <v>164</v>
      </c>
      <c r="J7" s="18">
        <f t="shared" ref="J7:J49" si="4">I7/180*100</f>
        <v>91.1111111111111</v>
      </c>
      <c r="K7" s="17">
        <f>SUM(CALCULATION!FV2:FW2)</f>
        <v>244</v>
      </c>
      <c r="L7" s="18">
        <f t="shared" ref="L7:L49" si="5">K7/272*100</f>
        <v>89.7058823529412</v>
      </c>
      <c r="M7" s="18">
        <v>40</v>
      </c>
      <c r="N7" s="18">
        <f t="shared" si="0"/>
        <v>95.2380952380952</v>
      </c>
      <c r="O7" s="17">
        <f>SUM(CALCULATION!GB2:GC2)</f>
        <v>282</v>
      </c>
      <c r="P7" s="18">
        <f t="shared" ref="P7:P49" si="6">O7/314*100</f>
        <v>89.8089171974522</v>
      </c>
    </row>
    <row r="8" ht="18" customHeight="1" spans="1:16">
      <c r="A8" s="15">
        <v>3</v>
      </c>
      <c r="B8" s="16" t="s">
        <v>16</v>
      </c>
      <c r="C8" s="17">
        <f>SUM(CALCULATION!FM3:FN3)</f>
        <v>202</v>
      </c>
      <c r="D8" s="18">
        <f t="shared" si="1"/>
        <v>94.8356807511737</v>
      </c>
      <c r="E8" s="17">
        <f>SUM(CALCULATION!FP3:FQ3)</f>
        <v>280</v>
      </c>
      <c r="F8" s="18">
        <f t="shared" si="2"/>
        <v>93.3333333333333</v>
      </c>
      <c r="G8" s="17">
        <f>SUM(CALCULATION!EX3:EY3)</f>
        <v>16</v>
      </c>
      <c r="H8" s="18">
        <f t="shared" si="3"/>
        <v>100</v>
      </c>
      <c r="I8" s="17">
        <f>SUM(CALCULATION!FS3:FT3)</f>
        <v>172</v>
      </c>
      <c r="J8" s="18">
        <f t="shared" si="4"/>
        <v>95.5555555555556</v>
      </c>
      <c r="K8" s="17">
        <f>SUM(CALCULATION!FV3:FW3)</f>
        <v>240</v>
      </c>
      <c r="L8" s="18">
        <f t="shared" si="5"/>
        <v>88.2352941176471</v>
      </c>
      <c r="M8" s="18">
        <v>40</v>
      </c>
      <c r="N8" s="18">
        <f t="shared" si="0"/>
        <v>95.2380952380952</v>
      </c>
      <c r="O8" s="17">
        <f>SUM(CALCULATION!GB3:GC3)</f>
        <v>284</v>
      </c>
      <c r="P8" s="18">
        <f t="shared" si="6"/>
        <v>90.4458598726115</v>
      </c>
    </row>
    <row r="9" ht="18" customHeight="1" spans="1:16">
      <c r="A9" s="15">
        <v>4</v>
      </c>
      <c r="B9" s="16" t="s">
        <v>17</v>
      </c>
      <c r="C9" s="17">
        <f>SUM(CALCULATION!FM4:FN4)</f>
        <v>201</v>
      </c>
      <c r="D9" s="18">
        <f t="shared" si="1"/>
        <v>94.3661971830986</v>
      </c>
      <c r="E9" s="17">
        <f>SUM(CALCULATION!FP4:FQ4)</f>
        <v>273</v>
      </c>
      <c r="F9" s="18">
        <f t="shared" si="2"/>
        <v>91</v>
      </c>
      <c r="G9" s="17">
        <f>SUM(CALCULATION!EX4:EY4)</f>
        <v>15</v>
      </c>
      <c r="H9" s="18">
        <f t="shared" si="3"/>
        <v>93.75</v>
      </c>
      <c r="I9" s="17">
        <f>SUM(CALCULATION!FS4:FT4)</f>
        <v>170</v>
      </c>
      <c r="J9" s="18">
        <f t="shared" si="4"/>
        <v>94.4444444444444</v>
      </c>
      <c r="K9" s="17">
        <f>SUM(CALCULATION!FV4:FW4)</f>
        <v>256</v>
      </c>
      <c r="L9" s="18">
        <f t="shared" si="5"/>
        <v>94.1176470588235</v>
      </c>
      <c r="M9" s="18">
        <v>42</v>
      </c>
      <c r="N9" s="18">
        <f t="shared" si="0"/>
        <v>100</v>
      </c>
      <c r="O9" s="17">
        <f>SUM(CALCULATION!GB4:GC4)</f>
        <v>296</v>
      </c>
      <c r="P9" s="18">
        <f t="shared" si="6"/>
        <v>94.2675159235669</v>
      </c>
    </row>
    <row r="10" ht="18" customHeight="1" spans="1:16">
      <c r="A10" s="15">
        <v>5</v>
      </c>
      <c r="B10" s="16" t="s">
        <v>18</v>
      </c>
      <c r="C10" s="17">
        <f>SUM(CALCULATION!FM5:FN5)</f>
        <v>200</v>
      </c>
      <c r="D10" s="18">
        <f t="shared" si="1"/>
        <v>93.8967136150235</v>
      </c>
      <c r="E10" s="17">
        <f>SUM(CALCULATION!FP5:FQ5)</f>
        <v>283</v>
      </c>
      <c r="F10" s="18">
        <f t="shared" si="2"/>
        <v>94.3333333333333</v>
      </c>
      <c r="G10" s="17">
        <f>SUM(CALCULATION!EX5:EY5)</f>
        <v>16</v>
      </c>
      <c r="H10" s="18">
        <f t="shared" si="3"/>
        <v>100</v>
      </c>
      <c r="I10" s="17">
        <f>SUM(CALCULATION!FS5:FT5)</f>
        <v>164</v>
      </c>
      <c r="J10" s="18">
        <f t="shared" si="4"/>
        <v>91.1111111111111</v>
      </c>
      <c r="K10" s="17">
        <f>SUM(CALCULATION!FV5:FW5)</f>
        <v>257</v>
      </c>
      <c r="L10" s="18">
        <f t="shared" si="5"/>
        <v>94.4852941176471</v>
      </c>
      <c r="M10" s="18">
        <v>42</v>
      </c>
      <c r="N10" s="18">
        <f t="shared" si="0"/>
        <v>100</v>
      </c>
      <c r="O10" s="17">
        <f>SUM(CALCULATION!GB5:GC5)</f>
        <v>295</v>
      </c>
      <c r="P10" s="18">
        <f t="shared" si="6"/>
        <v>93.9490445859873</v>
      </c>
    </row>
    <row r="11" ht="18" customHeight="1" spans="1:16">
      <c r="A11" s="15">
        <v>6</v>
      </c>
      <c r="B11" s="16" t="s">
        <v>19</v>
      </c>
      <c r="C11" s="17">
        <f>SUM(CALCULATION!FM6:FN6)</f>
        <v>189</v>
      </c>
      <c r="D11" s="18">
        <f t="shared" si="1"/>
        <v>88.7323943661972</v>
      </c>
      <c r="E11" s="17">
        <f>SUM(CALCULATION!FP6:FQ6)</f>
        <v>273</v>
      </c>
      <c r="F11" s="18">
        <f t="shared" si="2"/>
        <v>91</v>
      </c>
      <c r="G11" s="17">
        <f>SUM(CALCULATION!EX6:EY6)</f>
        <v>15</v>
      </c>
      <c r="H11" s="18">
        <f t="shared" si="3"/>
        <v>93.75</v>
      </c>
      <c r="I11" s="17">
        <f>SUM(CALCULATION!FS6:FT6)</f>
        <v>168</v>
      </c>
      <c r="J11" s="18">
        <f t="shared" si="4"/>
        <v>93.3333333333333</v>
      </c>
      <c r="K11" s="17">
        <f>SUM(CALCULATION!FV6:FW6)</f>
        <v>248</v>
      </c>
      <c r="L11" s="18">
        <f t="shared" si="5"/>
        <v>91.1764705882353</v>
      </c>
      <c r="M11" s="18">
        <v>40</v>
      </c>
      <c r="N11" s="18">
        <f t="shared" si="0"/>
        <v>95.2380952380952</v>
      </c>
      <c r="O11" s="17">
        <f>SUM(CALCULATION!GB6:GC6)</f>
        <v>285</v>
      </c>
      <c r="P11" s="18">
        <f t="shared" si="6"/>
        <v>90.7643312101911</v>
      </c>
    </row>
    <row r="12" ht="18" customHeight="1" spans="1:16">
      <c r="A12" s="15">
        <v>7</v>
      </c>
      <c r="B12" s="16" t="s">
        <v>20</v>
      </c>
      <c r="C12" s="17">
        <f>SUM(CALCULATION!FM7:FN7)</f>
        <v>180</v>
      </c>
      <c r="D12" s="18">
        <f t="shared" si="1"/>
        <v>84.5070422535211</v>
      </c>
      <c r="E12" s="17">
        <f>SUM(CALCULATION!FP7:FQ7)</f>
        <v>246</v>
      </c>
      <c r="F12" s="18">
        <f t="shared" si="2"/>
        <v>82</v>
      </c>
      <c r="G12" s="19">
        <f>SUM(CALCULATION!EX7:EY7)</f>
        <v>11</v>
      </c>
      <c r="H12" s="20">
        <f t="shared" si="3"/>
        <v>68.75</v>
      </c>
      <c r="I12" s="17">
        <f>SUM(CALCULATION!FS7:FT7)</f>
        <v>156</v>
      </c>
      <c r="J12" s="18">
        <f t="shared" si="4"/>
        <v>86.6666666666667</v>
      </c>
      <c r="K12" s="17">
        <f>SUM(CALCULATION!FV7:FW7)</f>
        <v>238</v>
      </c>
      <c r="L12" s="18">
        <f t="shared" si="5"/>
        <v>87.5</v>
      </c>
      <c r="M12" s="18">
        <v>38</v>
      </c>
      <c r="N12" s="18">
        <f t="shared" si="0"/>
        <v>90.4761904761905</v>
      </c>
      <c r="O12" s="17">
        <f>SUM(CALCULATION!GB7:GC7)</f>
        <v>265</v>
      </c>
      <c r="P12" s="18">
        <f t="shared" si="6"/>
        <v>84.3949044585987</v>
      </c>
    </row>
    <row r="13" ht="18" customHeight="1" spans="1:16">
      <c r="A13" s="15">
        <v>8</v>
      </c>
      <c r="B13" s="16" t="s">
        <v>21</v>
      </c>
      <c r="C13" s="17">
        <f>SUM(CALCULATION!FM8:FN8)</f>
        <v>204</v>
      </c>
      <c r="D13" s="18">
        <f t="shared" si="1"/>
        <v>95.7746478873239</v>
      </c>
      <c r="E13" s="17">
        <f>SUM(CALCULATION!FP8:FQ8)</f>
        <v>267</v>
      </c>
      <c r="F13" s="18">
        <f t="shared" si="2"/>
        <v>89</v>
      </c>
      <c r="G13" s="17">
        <f>SUM(CALCULATION!EX8:EY8)</f>
        <v>15</v>
      </c>
      <c r="H13" s="18">
        <f t="shared" si="3"/>
        <v>93.75</v>
      </c>
      <c r="I13" s="17">
        <f>SUM(CALCULATION!FS8:FT8)</f>
        <v>167</v>
      </c>
      <c r="J13" s="18">
        <f t="shared" si="4"/>
        <v>92.7777777777778</v>
      </c>
      <c r="K13" s="17">
        <f>SUM(CALCULATION!FV8:FW8)</f>
        <v>245</v>
      </c>
      <c r="L13" s="18">
        <f t="shared" si="5"/>
        <v>90.0735294117647</v>
      </c>
      <c r="M13" s="18">
        <v>40</v>
      </c>
      <c r="N13" s="18">
        <f t="shared" si="0"/>
        <v>95.2380952380952</v>
      </c>
      <c r="O13" s="17">
        <f>SUM(CALCULATION!GB8:GC8)</f>
        <v>282</v>
      </c>
      <c r="P13" s="18">
        <f t="shared" si="6"/>
        <v>89.8089171974522</v>
      </c>
    </row>
    <row r="14" ht="18" customHeight="1" spans="1:16">
      <c r="A14" s="15">
        <v>9</v>
      </c>
      <c r="B14" s="16" t="s">
        <v>22</v>
      </c>
      <c r="C14" s="17">
        <f>SUM(CALCULATION!FM9:FN9)</f>
        <v>178</v>
      </c>
      <c r="D14" s="18">
        <f t="shared" si="1"/>
        <v>83.5680751173709</v>
      </c>
      <c r="E14" s="17">
        <f>SUM(CALCULATION!FP9:FQ9)</f>
        <v>259</v>
      </c>
      <c r="F14" s="18">
        <f t="shared" si="2"/>
        <v>86.3333333333333</v>
      </c>
      <c r="G14" s="17">
        <f>SUM(CALCULATION!EX9:EY9)</f>
        <v>16</v>
      </c>
      <c r="H14" s="18">
        <f t="shared" si="3"/>
        <v>100</v>
      </c>
      <c r="I14" s="17">
        <f>SUM(CALCULATION!FS9:FT9)</f>
        <v>159</v>
      </c>
      <c r="J14" s="18">
        <f t="shared" si="4"/>
        <v>88.3333333333333</v>
      </c>
      <c r="K14" s="17">
        <f>SUM(CALCULATION!FV9:FW9)</f>
        <v>219</v>
      </c>
      <c r="L14" s="18">
        <f t="shared" si="5"/>
        <v>80.5147058823529</v>
      </c>
      <c r="M14" s="18">
        <v>40</v>
      </c>
      <c r="N14" s="18">
        <f t="shared" si="0"/>
        <v>95.2380952380952</v>
      </c>
      <c r="O14" s="17">
        <f>SUM(CALCULATION!GB9:GC9)</f>
        <v>251</v>
      </c>
      <c r="P14" s="18">
        <f t="shared" si="6"/>
        <v>79.9363057324841</v>
      </c>
    </row>
    <row r="15" ht="18" customHeight="1" spans="1:16">
      <c r="A15" s="15">
        <v>10</v>
      </c>
      <c r="B15" s="16" t="s">
        <v>23</v>
      </c>
      <c r="C15" s="17">
        <f>SUM(CALCULATION!FM10:FN10)</f>
        <v>187</v>
      </c>
      <c r="D15" s="18">
        <f t="shared" si="1"/>
        <v>87.7934272300469</v>
      </c>
      <c r="E15" s="17">
        <f>SUM(CALCULATION!FP10:FQ10)</f>
        <v>273</v>
      </c>
      <c r="F15" s="18">
        <f t="shared" si="2"/>
        <v>91</v>
      </c>
      <c r="G15" s="17">
        <f>SUM(CALCULATION!EX10:EY10)</f>
        <v>16</v>
      </c>
      <c r="H15" s="18">
        <f t="shared" si="3"/>
        <v>100</v>
      </c>
      <c r="I15" s="17">
        <f>SUM(CALCULATION!FS10:FT10)</f>
        <v>165</v>
      </c>
      <c r="J15" s="18">
        <f t="shared" si="4"/>
        <v>91.6666666666667</v>
      </c>
      <c r="K15" s="17">
        <f>SUM(CALCULATION!FV10:FW10)</f>
        <v>227</v>
      </c>
      <c r="L15" s="18">
        <f t="shared" si="5"/>
        <v>83.4558823529412</v>
      </c>
      <c r="M15" s="18">
        <v>34</v>
      </c>
      <c r="N15" s="18">
        <f t="shared" si="0"/>
        <v>80.9523809523809</v>
      </c>
      <c r="O15" s="17">
        <f>SUM(CALCULATION!GB10:GC10)</f>
        <v>272</v>
      </c>
      <c r="P15" s="18">
        <f t="shared" si="6"/>
        <v>86.6242038216561</v>
      </c>
    </row>
    <row r="16" ht="18" customHeight="1" spans="1:16">
      <c r="A16" s="15">
        <v>11</v>
      </c>
      <c r="B16" s="16" t="s">
        <v>24</v>
      </c>
      <c r="C16" s="17">
        <f>SUM(CALCULATION!FM11:FN11)</f>
        <v>176</v>
      </c>
      <c r="D16" s="18">
        <f t="shared" si="1"/>
        <v>82.6291079812207</v>
      </c>
      <c r="E16" s="17">
        <f>SUM(CALCULATION!FP11:FQ11)</f>
        <v>262</v>
      </c>
      <c r="F16" s="18">
        <f t="shared" si="2"/>
        <v>87.3333333333333</v>
      </c>
      <c r="G16" s="17">
        <f>SUM(CALCULATION!EX11:EY11)</f>
        <v>14</v>
      </c>
      <c r="H16" s="18">
        <f t="shared" si="3"/>
        <v>87.5</v>
      </c>
      <c r="I16" s="17">
        <f>SUM(CALCULATION!FS11:FT11)</f>
        <v>149</v>
      </c>
      <c r="J16" s="18">
        <f t="shared" si="4"/>
        <v>82.7777777777778</v>
      </c>
      <c r="K16" s="17">
        <f>SUM(CALCULATION!FV11:FW11)</f>
        <v>235</v>
      </c>
      <c r="L16" s="18">
        <f t="shared" si="5"/>
        <v>86.3970588235294</v>
      </c>
      <c r="M16" s="18">
        <v>40</v>
      </c>
      <c r="N16" s="18">
        <f t="shared" si="0"/>
        <v>95.2380952380952</v>
      </c>
      <c r="O16" s="17">
        <f>SUM(CALCULATION!GB11:GC11)</f>
        <v>266</v>
      </c>
      <c r="P16" s="18">
        <f t="shared" si="6"/>
        <v>84.7133757961784</v>
      </c>
    </row>
    <row r="17" ht="18" customHeight="1" spans="1:16">
      <c r="A17" s="15">
        <v>12</v>
      </c>
      <c r="B17" s="16" t="s">
        <v>25</v>
      </c>
      <c r="C17" s="17">
        <f>SUM(CALCULATION!FM12:FN12)</f>
        <v>199</v>
      </c>
      <c r="D17" s="18">
        <f t="shared" si="1"/>
        <v>93.4272300469484</v>
      </c>
      <c r="E17" s="17">
        <f>SUM(CALCULATION!FP12:FQ12)</f>
        <v>272</v>
      </c>
      <c r="F17" s="18">
        <f t="shared" si="2"/>
        <v>90.6666666666667</v>
      </c>
      <c r="G17" s="17">
        <f>SUM(CALCULATION!EX12:EY12)</f>
        <v>15</v>
      </c>
      <c r="H17" s="18">
        <f t="shared" si="3"/>
        <v>93.75</v>
      </c>
      <c r="I17" s="17">
        <f>SUM(CALCULATION!FS12:FT12)</f>
        <v>159</v>
      </c>
      <c r="J17" s="18">
        <f t="shared" si="4"/>
        <v>88.3333333333333</v>
      </c>
      <c r="K17" s="17">
        <f>SUM(CALCULATION!FV12:FW12)</f>
        <v>253</v>
      </c>
      <c r="L17" s="18">
        <f t="shared" si="5"/>
        <v>93.0147058823529</v>
      </c>
      <c r="M17" s="18">
        <v>40</v>
      </c>
      <c r="N17" s="18">
        <f t="shared" si="0"/>
        <v>95.2380952380952</v>
      </c>
      <c r="O17" s="17">
        <f>SUM(CALCULATION!GB12:GC12)</f>
        <v>290</v>
      </c>
      <c r="P17" s="18">
        <f t="shared" si="6"/>
        <v>92.3566878980892</v>
      </c>
    </row>
    <row r="18" ht="18" customHeight="1" spans="1:16">
      <c r="A18" s="15">
        <v>13</v>
      </c>
      <c r="B18" s="16" t="s">
        <v>26</v>
      </c>
      <c r="C18" s="17">
        <f>SUM(CALCULATION!FM13:FN13)</f>
        <v>196</v>
      </c>
      <c r="D18" s="18">
        <f t="shared" si="1"/>
        <v>92.018779342723</v>
      </c>
      <c r="E18" s="17">
        <f>SUM(CALCULATION!FP13:FQ13)</f>
        <v>278</v>
      </c>
      <c r="F18" s="18">
        <f t="shared" si="2"/>
        <v>92.6666666666667</v>
      </c>
      <c r="G18" s="17">
        <f>SUM(CALCULATION!EX13:EY13)</f>
        <v>16</v>
      </c>
      <c r="H18" s="18">
        <f t="shared" si="3"/>
        <v>100</v>
      </c>
      <c r="I18" s="17">
        <f>SUM(CALCULATION!FS13:FT13)</f>
        <v>166</v>
      </c>
      <c r="J18" s="18">
        <f t="shared" si="4"/>
        <v>92.2222222222222</v>
      </c>
      <c r="K18" s="17">
        <f>SUM(CALCULATION!FV13:FW13)</f>
        <v>251</v>
      </c>
      <c r="L18" s="18">
        <f t="shared" si="5"/>
        <v>92.2794117647059</v>
      </c>
      <c r="M18" s="18">
        <v>42</v>
      </c>
      <c r="N18" s="18">
        <f t="shared" si="0"/>
        <v>100</v>
      </c>
      <c r="O18" s="17">
        <f>SUM(CALCULATION!GB13:GC13)</f>
        <v>299</v>
      </c>
      <c r="P18" s="18">
        <f t="shared" si="6"/>
        <v>95.2229299363057</v>
      </c>
    </row>
    <row r="19" ht="18" customHeight="1" spans="1:16">
      <c r="A19" s="15">
        <v>14</v>
      </c>
      <c r="B19" s="16" t="s">
        <v>27</v>
      </c>
      <c r="C19" s="17">
        <f>SUM(CALCULATION!FM14:FN14)</f>
        <v>195</v>
      </c>
      <c r="D19" s="18">
        <f t="shared" si="1"/>
        <v>91.5492957746479</v>
      </c>
      <c r="E19" s="17">
        <f>SUM(CALCULATION!FP14:FQ14)</f>
        <v>275</v>
      </c>
      <c r="F19" s="18">
        <f t="shared" si="2"/>
        <v>91.6666666666667</v>
      </c>
      <c r="G19" s="17">
        <f>SUM(CALCULATION!EX14:EY14)</f>
        <v>15</v>
      </c>
      <c r="H19" s="18">
        <f t="shared" si="3"/>
        <v>93.75</v>
      </c>
      <c r="I19" s="17">
        <f>SUM(CALCULATION!FS14:FT14)</f>
        <v>170</v>
      </c>
      <c r="J19" s="18">
        <f t="shared" si="4"/>
        <v>94.4444444444444</v>
      </c>
      <c r="K19" s="17">
        <f>SUM(CALCULATION!FV14:FW14)</f>
        <v>244</v>
      </c>
      <c r="L19" s="18">
        <f t="shared" si="5"/>
        <v>89.7058823529412</v>
      </c>
      <c r="M19" s="18">
        <v>40</v>
      </c>
      <c r="N19" s="18">
        <f t="shared" si="0"/>
        <v>95.2380952380952</v>
      </c>
      <c r="O19" s="17">
        <f>SUM(CALCULATION!GB14:GC14)</f>
        <v>281</v>
      </c>
      <c r="P19" s="18">
        <f t="shared" si="6"/>
        <v>89.4904458598726</v>
      </c>
    </row>
    <row r="20" ht="18" customHeight="1" spans="1:16">
      <c r="A20" s="15">
        <v>15</v>
      </c>
      <c r="B20" s="16" t="s">
        <v>28</v>
      </c>
      <c r="C20" s="17">
        <f>SUM(CALCULATION!FM15:FN15)</f>
        <v>187</v>
      </c>
      <c r="D20" s="18">
        <f t="shared" si="1"/>
        <v>87.7934272300469</v>
      </c>
      <c r="E20" s="17">
        <f>SUM(CALCULATION!FP15:FQ15)</f>
        <v>272</v>
      </c>
      <c r="F20" s="18">
        <f t="shared" si="2"/>
        <v>90.6666666666667</v>
      </c>
      <c r="G20" s="17">
        <f>SUM(CALCULATION!EX15:EY15)</f>
        <v>15</v>
      </c>
      <c r="H20" s="18">
        <f t="shared" si="3"/>
        <v>93.75</v>
      </c>
      <c r="I20" s="17">
        <f>SUM(CALCULATION!FS15:FT15)</f>
        <v>156</v>
      </c>
      <c r="J20" s="18">
        <f t="shared" si="4"/>
        <v>86.6666666666667</v>
      </c>
      <c r="K20" s="17">
        <f>SUM(CALCULATION!FV15:FW15)</f>
        <v>245</v>
      </c>
      <c r="L20" s="18">
        <f t="shared" si="5"/>
        <v>90.0735294117647</v>
      </c>
      <c r="M20" s="18">
        <v>42</v>
      </c>
      <c r="N20" s="18">
        <f t="shared" si="0"/>
        <v>100</v>
      </c>
      <c r="O20" s="17">
        <f>SUM(CALCULATION!GB15:GC15)</f>
        <v>273</v>
      </c>
      <c r="P20" s="18">
        <f t="shared" si="6"/>
        <v>86.9426751592357</v>
      </c>
    </row>
    <row r="21" ht="18" customHeight="1" spans="1:16">
      <c r="A21" s="15">
        <v>16</v>
      </c>
      <c r="B21" s="16" t="s">
        <v>29</v>
      </c>
      <c r="C21" s="17">
        <f>SUM(CALCULATION!FM16:FN16)</f>
        <v>207</v>
      </c>
      <c r="D21" s="18">
        <f t="shared" si="1"/>
        <v>97.1830985915493</v>
      </c>
      <c r="E21" s="17">
        <f>SUM(CALCULATION!FP16:FQ16)</f>
        <v>281</v>
      </c>
      <c r="F21" s="18">
        <f t="shared" si="2"/>
        <v>93.6666666666667</v>
      </c>
      <c r="G21" s="17">
        <f>SUM(CALCULATION!EX16:EY16)</f>
        <v>16</v>
      </c>
      <c r="H21" s="18">
        <f t="shared" si="3"/>
        <v>100</v>
      </c>
      <c r="I21" s="17">
        <f>SUM(CALCULATION!FS16:FT16)</f>
        <v>173</v>
      </c>
      <c r="J21" s="18">
        <f t="shared" si="4"/>
        <v>96.1111111111111</v>
      </c>
      <c r="K21" s="17">
        <f>SUM(CALCULATION!FV16:FW16)</f>
        <v>260</v>
      </c>
      <c r="L21" s="18">
        <f t="shared" si="5"/>
        <v>95.5882352941177</v>
      </c>
      <c r="M21" s="18">
        <v>42</v>
      </c>
      <c r="N21" s="18">
        <f t="shared" si="0"/>
        <v>100</v>
      </c>
      <c r="O21" s="17">
        <f>SUM(CALCULATION!GB16:GC16)</f>
        <v>297</v>
      </c>
      <c r="P21" s="18">
        <f t="shared" si="6"/>
        <v>94.5859872611465</v>
      </c>
    </row>
    <row r="22" ht="18" customHeight="1" spans="1:16">
      <c r="A22" s="15">
        <v>17</v>
      </c>
      <c r="B22" s="16" t="s">
        <v>40</v>
      </c>
      <c r="C22" s="17">
        <f>SUM(CALCULATION!FM17:FN17)</f>
        <v>175</v>
      </c>
      <c r="D22" s="18">
        <f t="shared" si="1"/>
        <v>82.1596244131455</v>
      </c>
      <c r="E22" s="17">
        <f>SUM(CALCULATION!FP17:FQ17)</f>
        <v>253</v>
      </c>
      <c r="F22" s="18">
        <f t="shared" si="2"/>
        <v>84.3333333333333</v>
      </c>
      <c r="G22" s="17">
        <f>SUM(CALCULATION!EX17:EY17)</f>
        <v>16</v>
      </c>
      <c r="H22" s="18">
        <f t="shared" si="3"/>
        <v>100</v>
      </c>
      <c r="I22" s="17">
        <f>SUM(CALCULATION!FS17:FT17)</f>
        <v>158</v>
      </c>
      <c r="J22" s="18">
        <f t="shared" si="4"/>
        <v>87.7777777777778</v>
      </c>
      <c r="K22" s="17">
        <f>SUM(CALCULATION!FV17:FW17)</f>
        <v>232</v>
      </c>
      <c r="L22" s="18">
        <f t="shared" si="5"/>
        <v>85.2941176470588</v>
      </c>
      <c r="M22" s="18">
        <v>38</v>
      </c>
      <c r="N22" s="18">
        <f t="shared" si="0"/>
        <v>90.4761904761905</v>
      </c>
      <c r="O22" s="17">
        <f>SUM(CALCULATION!GB17:GC17)</f>
        <v>267</v>
      </c>
      <c r="P22" s="18">
        <f t="shared" si="6"/>
        <v>85.031847133758</v>
      </c>
    </row>
    <row r="23" ht="18" customHeight="1" spans="1:16">
      <c r="A23" s="15">
        <v>18</v>
      </c>
      <c r="B23" s="16" t="s">
        <v>30</v>
      </c>
      <c r="C23" s="17">
        <f>SUM(CALCULATION!FM18:FN18)</f>
        <v>185</v>
      </c>
      <c r="D23" s="18">
        <f t="shared" si="1"/>
        <v>86.8544600938967</v>
      </c>
      <c r="E23" s="17">
        <f>SUM(CALCULATION!FP18:FQ18)</f>
        <v>270</v>
      </c>
      <c r="F23" s="18">
        <f t="shared" si="2"/>
        <v>90</v>
      </c>
      <c r="G23" s="17">
        <f>SUM(CALCULATION!EX18:EY18)</f>
        <v>16</v>
      </c>
      <c r="H23" s="18">
        <f t="shared" si="3"/>
        <v>100</v>
      </c>
      <c r="I23" s="17">
        <f>SUM(CALCULATION!FS18:FT18)</f>
        <v>161</v>
      </c>
      <c r="J23" s="18">
        <f t="shared" si="4"/>
        <v>89.4444444444444</v>
      </c>
      <c r="K23" s="17">
        <f>SUM(CALCULATION!FV18:FW18)</f>
        <v>230</v>
      </c>
      <c r="L23" s="18">
        <f t="shared" si="5"/>
        <v>84.5588235294118</v>
      </c>
      <c r="M23" s="18">
        <v>33</v>
      </c>
      <c r="N23" s="18">
        <f t="shared" si="0"/>
        <v>78.5714285714286</v>
      </c>
      <c r="O23" s="17">
        <f>SUM(CALCULATION!GB18:GC18)</f>
        <v>256</v>
      </c>
      <c r="P23" s="18">
        <f t="shared" si="6"/>
        <v>81.5286624203822</v>
      </c>
    </row>
    <row r="24" ht="18" customHeight="1" spans="1:16">
      <c r="A24" s="15">
        <v>19</v>
      </c>
      <c r="B24" s="16" t="s">
        <v>31</v>
      </c>
      <c r="C24" s="17">
        <f>SUM(CALCULATION!FM19:FN19)</f>
        <v>209</v>
      </c>
      <c r="D24" s="18">
        <f t="shared" si="1"/>
        <v>98.1220657276995</v>
      </c>
      <c r="E24" s="17">
        <f>SUM(CALCULATION!FP19:FQ19)</f>
        <v>287</v>
      </c>
      <c r="F24" s="18">
        <f t="shared" si="2"/>
        <v>95.6666666666667</v>
      </c>
      <c r="G24" s="17">
        <f>SUM(CALCULATION!EX19:EY19)</f>
        <v>16</v>
      </c>
      <c r="H24" s="18">
        <f t="shared" si="3"/>
        <v>100</v>
      </c>
      <c r="I24" s="17">
        <f>SUM(CALCULATION!FS19:FT19)</f>
        <v>177</v>
      </c>
      <c r="J24" s="18">
        <f t="shared" si="4"/>
        <v>98.3333333333333</v>
      </c>
      <c r="K24" s="17">
        <f>SUM(CALCULATION!FV19:FW19)</f>
        <v>267</v>
      </c>
      <c r="L24" s="18">
        <f t="shared" si="5"/>
        <v>98.1617647058823</v>
      </c>
      <c r="M24" s="18">
        <v>42</v>
      </c>
      <c r="N24" s="18">
        <f t="shared" si="0"/>
        <v>100</v>
      </c>
      <c r="O24" s="17">
        <f>SUM(CALCULATION!GB19:GC19)</f>
        <v>295</v>
      </c>
      <c r="P24" s="18">
        <f t="shared" si="6"/>
        <v>93.9490445859873</v>
      </c>
    </row>
    <row r="25" ht="18" customHeight="1" spans="1:16">
      <c r="A25" s="15">
        <v>20</v>
      </c>
      <c r="B25" s="16" t="s">
        <v>32</v>
      </c>
      <c r="C25" s="17">
        <f>SUM(CALCULATION!FM20:FN20)</f>
        <v>191</v>
      </c>
      <c r="D25" s="18">
        <f t="shared" si="1"/>
        <v>89.6713615023474</v>
      </c>
      <c r="E25" s="17">
        <f>SUM(CALCULATION!FP20:FQ20)</f>
        <v>259</v>
      </c>
      <c r="F25" s="18">
        <f t="shared" si="2"/>
        <v>86.3333333333333</v>
      </c>
      <c r="G25" s="17">
        <f>SUM(CALCULATION!EX20:EY20)</f>
        <v>15</v>
      </c>
      <c r="H25" s="18">
        <f t="shared" si="3"/>
        <v>93.75</v>
      </c>
      <c r="I25" s="17">
        <f>SUM(CALCULATION!FS20:FT20)</f>
        <v>162</v>
      </c>
      <c r="J25" s="18">
        <f t="shared" si="4"/>
        <v>90</v>
      </c>
      <c r="K25" s="17">
        <f>SUM(CALCULATION!FV20:FW20)</f>
        <v>246</v>
      </c>
      <c r="L25" s="18">
        <f t="shared" si="5"/>
        <v>90.4411764705882</v>
      </c>
      <c r="M25" s="18">
        <v>42</v>
      </c>
      <c r="N25" s="18">
        <f t="shared" si="0"/>
        <v>100</v>
      </c>
      <c r="O25" s="17">
        <f>SUM(CALCULATION!GB20:GC20)</f>
        <v>283</v>
      </c>
      <c r="P25" s="18">
        <f t="shared" si="6"/>
        <v>90.1273885350319</v>
      </c>
    </row>
    <row r="26" ht="18" customHeight="1" spans="1:16">
      <c r="A26" s="15">
        <v>21</v>
      </c>
      <c r="B26" s="16" t="s">
        <v>33</v>
      </c>
      <c r="C26" s="17">
        <f>SUM(CALCULATION!FM21:FN21)</f>
        <v>195</v>
      </c>
      <c r="D26" s="18">
        <f t="shared" si="1"/>
        <v>91.5492957746479</v>
      </c>
      <c r="E26" s="17">
        <f>SUM(CALCULATION!FP21:FQ21)</f>
        <v>263</v>
      </c>
      <c r="F26" s="18">
        <f t="shared" si="2"/>
        <v>87.6666666666667</v>
      </c>
      <c r="G26" s="17">
        <f>SUM(CALCULATION!EX21:EY21)</f>
        <v>15</v>
      </c>
      <c r="H26" s="18">
        <f t="shared" si="3"/>
        <v>93.75</v>
      </c>
      <c r="I26" s="17">
        <f>SUM(CALCULATION!FS21:FT21)</f>
        <v>165</v>
      </c>
      <c r="J26" s="18">
        <f t="shared" si="4"/>
        <v>91.6666666666667</v>
      </c>
      <c r="K26" s="17">
        <f>SUM(CALCULATION!FV21:FW21)</f>
        <v>242</v>
      </c>
      <c r="L26" s="18">
        <f t="shared" si="5"/>
        <v>88.9705882352941</v>
      </c>
      <c r="M26" s="18">
        <v>36</v>
      </c>
      <c r="N26" s="18">
        <f t="shared" si="0"/>
        <v>85.7142857142857</v>
      </c>
      <c r="O26" s="17">
        <f>SUM(CALCULATION!GB21:GC21)</f>
        <v>299</v>
      </c>
      <c r="P26" s="18">
        <f t="shared" si="6"/>
        <v>95.2229299363057</v>
      </c>
    </row>
    <row r="27" ht="18" customHeight="1" spans="1:16">
      <c r="A27" s="15">
        <v>22</v>
      </c>
      <c r="B27" s="16" t="s">
        <v>34</v>
      </c>
      <c r="C27" s="17">
        <f>SUM(CALCULATION!FM22:FN22)</f>
        <v>204</v>
      </c>
      <c r="D27" s="18">
        <f t="shared" si="1"/>
        <v>95.7746478873239</v>
      </c>
      <c r="E27" s="17">
        <f>SUM(CALCULATION!FP22:FQ22)</f>
        <v>274</v>
      </c>
      <c r="F27" s="18">
        <f t="shared" si="2"/>
        <v>91.3333333333333</v>
      </c>
      <c r="G27" s="17">
        <f>SUM(CALCULATION!EX22:EY22)</f>
        <v>16</v>
      </c>
      <c r="H27" s="18">
        <f t="shared" si="3"/>
        <v>100</v>
      </c>
      <c r="I27" s="17">
        <f>SUM(CALCULATION!FS22:FT22)</f>
        <v>169</v>
      </c>
      <c r="J27" s="18">
        <f t="shared" si="4"/>
        <v>93.8888888888889</v>
      </c>
      <c r="K27" s="17">
        <f>SUM(CALCULATION!FV22:FW22)</f>
        <v>252</v>
      </c>
      <c r="L27" s="18">
        <f t="shared" si="5"/>
        <v>92.6470588235294</v>
      </c>
      <c r="M27" s="18">
        <v>40</v>
      </c>
      <c r="N27" s="18">
        <f t="shared" si="0"/>
        <v>95.2380952380952</v>
      </c>
      <c r="O27" s="17">
        <f>SUM(CALCULATION!GB22:GC22)</f>
        <v>298</v>
      </c>
      <c r="P27" s="18">
        <f t="shared" si="6"/>
        <v>94.9044585987261</v>
      </c>
    </row>
    <row r="28" ht="18" customHeight="1" spans="1:16">
      <c r="A28" s="15">
        <v>23</v>
      </c>
      <c r="B28" s="16" t="s">
        <v>35</v>
      </c>
      <c r="C28" s="17">
        <f>SUM(CALCULATION!FM23:FN23)</f>
        <v>203</v>
      </c>
      <c r="D28" s="18">
        <f t="shared" si="1"/>
        <v>95.3051643192488</v>
      </c>
      <c r="E28" s="17">
        <f>SUM(CALCULATION!FP23:FQ23)</f>
        <v>278</v>
      </c>
      <c r="F28" s="18">
        <f t="shared" si="2"/>
        <v>92.6666666666667</v>
      </c>
      <c r="G28" s="17">
        <f>SUM(CALCULATION!EX23:EY23)</f>
        <v>15</v>
      </c>
      <c r="H28" s="18">
        <f t="shared" si="3"/>
        <v>93.75</v>
      </c>
      <c r="I28" s="17">
        <f>SUM(CALCULATION!FS23:FT23)</f>
        <v>169</v>
      </c>
      <c r="J28" s="18">
        <f t="shared" si="4"/>
        <v>93.8888888888889</v>
      </c>
      <c r="K28" s="17">
        <f>SUM(CALCULATION!FV23:FW23)</f>
        <v>251</v>
      </c>
      <c r="L28" s="18">
        <f t="shared" si="5"/>
        <v>92.2794117647059</v>
      </c>
      <c r="M28" s="18">
        <v>36</v>
      </c>
      <c r="N28" s="18">
        <f t="shared" si="0"/>
        <v>85.7142857142857</v>
      </c>
      <c r="O28" s="17">
        <f>SUM(CALCULATION!GB23:GC23)</f>
        <v>298</v>
      </c>
      <c r="P28" s="18">
        <f t="shared" si="6"/>
        <v>94.9044585987261</v>
      </c>
    </row>
    <row r="29" ht="18" customHeight="1" spans="1:16">
      <c r="A29" s="15">
        <v>24</v>
      </c>
      <c r="B29" s="16" t="s">
        <v>36</v>
      </c>
      <c r="C29" s="17">
        <f>SUM(CALCULATION!FM24:FN24)</f>
        <v>187</v>
      </c>
      <c r="D29" s="18">
        <f t="shared" si="1"/>
        <v>87.7934272300469</v>
      </c>
      <c r="E29" s="17">
        <f>SUM(CALCULATION!FP24:FQ24)</f>
        <v>261</v>
      </c>
      <c r="F29" s="18">
        <f t="shared" si="2"/>
        <v>87</v>
      </c>
      <c r="G29" s="17">
        <f>SUM(CALCULATION!EX24:EY24)</f>
        <v>16</v>
      </c>
      <c r="H29" s="18">
        <f t="shared" si="3"/>
        <v>100</v>
      </c>
      <c r="I29" s="17">
        <f>SUM(CALCULATION!FS24:FT24)</f>
        <v>168</v>
      </c>
      <c r="J29" s="18">
        <f t="shared" si="4"/>
        <v>93.3333333333333</v>
      </c>
      <c r="K29" s="17">
        <f>SUM(CALCULATION!FV24:FW24)</f>
        <v>239</v>
      </c>
      <c r="L29" s="18">
        <f t="shared" si="5"/>
        <v>87.8676470588235</v>
      </c>
      <c r="M29" s="18">
        <v>40</v>
      </c>
      <c r="N29" s="18">
        <f t="shared" si="0"/>
        <v>95.2380952380952</v>
      </c>
      <c r="O29" s="17">
        <f>SUM(CALCULATION!GB24:GC24)</f>
        <v>274</v>
      </c>
      <c r="P29" s="18">
        <f t="shared" si="6"/>
        <v>87.2611464968153</v>
      </c>
    </row>
    <row r="30" ht="18" customHeight="1" spans="1:16">
      <c r="A30" s="15">
        <v>25</v>
      </c>
      <c r="B30" s="16" t="s">
        <v>37</v>
      </c>
      <c r="C30" s="17">
        <f>SUM(CALCULATION!FM25:FN25)</f>
        <v>193</v>
      </c>
      <c r="D30" s="18">
        <f t="shared" si="1"/>
        <v>90.6103286384976</v>
      </c>
      <c r="E30" s="17">
        <f>SUM(CALCULATION!FP25:FQ25)</f>
        <v>267</v>
      </c>
      <c r="F30" s="18">
        <f t="shared" si="2"/>
        <v>89</v>
      </c>
      <c r="G30" s="17">
        <f>SUM(CALCULATION!EX25:EY25)</f>
        <v>13</v>
      </c>
      <c r="H30" s="18">
        <f t="shared" si="3"/>
        <v>81.25</v>
      </c>
      <c r="I30" s="17">
        <f>SUM(CALCULATION!FS25:FT25)</f>
        <v>167</v>
      </c>
      <c r="J30" s="18">
        <f t="shared" si="4"/>
        <v>92.7777777777778</v>
      </c>
      <c r="K30" s="17">
        <f>SUM(CALCULATION!FV25:FW25)</f>
        <v>240</v>
      </c>
      <c r="L30" s="18">
        <f t="shared" si="5"/>
        <v>88.2352941176471</v>
      </c>
      <c r="M30" s="18">
        <v>40</v>
      </c>
      <c r="N30" s="18">
        <f t="shared" si="0"/>
        <v>95.2380952380952</v>
      </c>
      <c r="O30" s="17">
        <f>SUM(CALCULATION!GB25:GC25)</f>
        <v>285</v>
      </c>
      <c r="P30" s="18">
        <f t="shared" si="6"/>
        <v>90.7643312101911</v>
      </c>
    </row>
    <row r="31" ht="30" spans="1:16">
      <c r="A31" s="15">
        <v>26</v>
      </c>
      <c r="B31" s="16" t="s">
        <v>38</v>
      </c>
      <c r="C31" s="17">
        <f>SUM(CALCULATION!FM26:FN26)</f>
        <v>200</v>
      </c>
      <c r="D31" s="18">
        <f t="shared" si="1"/>
        <v>93.8967136150235</v>
      </c>
      <c r="E31" s="17">
        <f>SUM(CALCULATION!FP26:FQ26)</f>
        <v>280</v>
      </c>
      <c r="F31" s="18">
        <f t="shared" si="2"/>
        <v>93.3333333333333</v>
      </c>
      <c r="G31" s="17">
        <f>SUM(CALCULATION!EX26:EY26)</f>
        <v>16</v>
      </c>
      <c r="H31" s="18">
        <f t="shared" si="3"/>
        <v>100</v>
      </c>
      <c r="I31" s="17">
        <f>SUM(CALCULATION!FS26:FT26)</f>
        <v>165</v>
      </c>
      <c r="J31" s="18">
        <f t="shared" si="4"/>
        <v>91.6666666666667</v>
      </c>
      <c r="K31" s="17">
        <f>SUM(CALCULATION!FV26:FW26)</f>
        <v>254</v>
      </c>
      <c r="L31" s="18">
        <f t="shared" si="5"/>
        <v>93.3823529411765</v>
      </c>
      <c r="M31" s="18">
        <v>38</v>
      </c>
      <c r="N31" s="18">
        <f t="shared" si="0"/>
        <v>90.4761904761905</v>
      </c>
      <c r="O31" s="17">
        <f>SUM(CALCULATION!GB26:GC26)</f>
        <v>286</v>
      </c>
      <c r="P31" s="18">
        <f t="shared" si="6"/>
        <v>91.0828025477707</v>
      </c>
    </row>
    <row r="32" ht="18" customHeight="1" spans="1:16">
      <c r="A32" s="15">
        <v>27</v>
      </c>
      <c r="B32" s="16" t="s">
        <v>39</v>
      </c>
      <c r="C32" s="17">
        <f>SUM(CALCULATION!FM27:FN27)</f>
        <v>193</v>
      </c>
      <c r="D32" s="18">
        <f t="shared" si="1"/>
        <v>90.6103286384976</v>
      </c>
      <c r="E32" s="17">
        <f>SUM(CALCULATION!FP27:FQ27)</f>
        <v>267</v>
      </c>
      <c r="F32" s="18">
        <f t="shared" si="2"/>
        <v>89</v>
      </c>
      <c r="G32" s="17">
        <f>SUM(CALCULATION!EX27:EY27)</f>
        <v>15</v>
      </c>
      <c r="H32" s="18">
        <f t="shared" si="3"/>
        <v>93.75</v>
      </c>
      <c r="I32" s="17">
        <f>SUM(CALCULATION!FS27:FT27)</f>
        <v>164</v>
      </c>
      <c r="J32" s="18">
        <f t="shared" si="4"/>
        <v>91.1111111111111</v>
      </c>
      <c r="K32" s="17">
        <f>SUM(CALCULATION!FV27:FW27)</f>
        <v>239</v>
      </c>
      <c r="L32" s="18">
        <f t="shared" si="5"/>
        <v>87.8676470588235</v>
      </c>
      <c r="M32" s="18">
        <v>38</v>
      </c>
      <c r="N32" s="18">
        <f t="shared" si="0"/>
        <v>90.4761904761905</v>
      </c>
      <c r="O32" s="17">
        <f>SUM(CALCULATION!GB27:GC27)</f>
        <v>270</v>
      </c>
      <c r="P32" s="18">
        <f t="shared" si="6"/>
        <v>85.9872611464968</v>
      </c>
    </row>
    <row r="33" ht="18" customHeight="1" spans="1:16">
      <c r="A33" s="15">
        <v>28</v>
      </c>
      <c r="B33" s="21" t="s">
        <v>41</v>
      </c>
      <c r="C33" s="17">
        <f>SUM(CALCULATION!FM28:FN28)</f>
        <v>175</v>
      </c>
      <c r="D33" s="18">
        <f t="shared" si="1"/>
        <v>82.1596244131455</v>
      </c>
      <c r="E33" s="17">
        <f>SUM(CALCULATION!FP28:FQ28)</f>
        <v>249</v>
      </c>
      <c r="F33" s="18">
        <f t="shared" si="2"/>
        <v>83</v>
      </c>
      <c r="G33" s="17">
        <f>SUM(CALCULATION!EX28:EY28)</f>
        <v>16</v>
      </c>
      <c r="H33" s="18">
        <f t="shared" si="3"/>
        <v>100</v>
      </c>
      <c r="I33" s="17">
        <f>SUM(CALCULATION!FS28:FT28)</f>
        <v>157</v>
      </c>
      <c r="J33" s="18">
        <f t="shared" si="4"/>
        <v>87.2222222222222</v>
      </c>
      <c r="K33" s="17">
        <v>218</v>
      </c>
      <c r="L33" s="18">
        <f t="shared" si="5"/>
        <v>80.1470588235294</v>
      </c>
      <c r="M33" s="18">
        <v>38</v>
      </c>
      <c r="N33" s="18">
        <f t="shared" si="0"/>
        <v>90.4761904761905</v>
      </c>
      <c r="O33" s="17">
        <f>SUM(CALCULATION!GB28:GC28)</f>
        <v>268</v>
      </c>
      <c r="P33" s="18">
        <f t="shared" si="6"/>
        <v>85.3503184713376</v>
      </c>
    </row>
    <row r="34" ht="18" customHeight="1" spans="1:16">
      <c r="A34" s="15">
        <v>29</v>
      </c>
      <c r="B34" s="16" t="s">
        <v>42</v>
      </c>
      <c r="C34" s="17">
        <f>SUM(CALCULATION!FM29:FN29)</f>
        <v>193</v>
      </c>
      <c r="D34" s="18">
        <f t="shared" si="1"/>
        <v>90.6103286384976</v>
      </c>
      <c r="E34" s="17">
        <f>SUM(CALCULATION!FP29:FQ29)</f>
        <v>273</v>
      </c>
      <c r="F34" s="18">
        <f t="shared" si="2"/>
        <v>91</v>
      </c>
      <c r="G34" s="17">
        <f>SUM(CALCULATION!EX29:EY29)</f>
        <v>16</v>
      </c>
      <c r="H34" s="18">
        <f t="shared" si="3"/>
        <v>100</v>
      </c>
      <c r="I34" s="17">
        <f>SUM(CALCULATION!FS29:FT29)</f>
        <v>166</v>
      </c>
      <c r="J34" s="18">
        <f t="shared" si="4"/>
        <v>92.2222222222222</v>
      </c>
      <c r="K34" s="17">
        <f>SUM(CALCULATION!FV29:FW29)</f>
        <v>237</v>
      </c>
      <c r="L34" s="18">
        <f t="shared" si="5"/>
        <v>87.1323529411765</v>
      </c>
      <c r="M34" s="18">
        <v>40</v>
      </c>
      <c r="N34" s="18">
        <f t="shared" si="0"/>
        <v>95.2380952380952</v>
      </c>
      <c r="O34" s="17">
        <f>SUM(CALCULATION!GB29:GC29)</f>
        <v>279</v>
      </c>
      <c r="P34" s="18">
        <f t="shared" si="6"/>
        <v>88.8535031847134</v>
      </c>
    </row>
    <row r="35" ht="18" customHeight="1" spans="1:16">
      <c r="A35" s="15">
        <v>30</v>
      </c>
      <c r="B35" s="16" t="s">
        <v>43</v>
      </c>
      <c r="C35" s="17">
        <f>SUM(CALCULATION!FM30:FN30)</f>
        <v>209</v>
      </c>
      <c r="D35" s="18">
        <f t="shared" si="1"/>
        <v>98.1220657276995</v>
      </c>
      <c r="E35" s="17">
        <f>SUM(CALCULATION!FP30:FQ30)</f>
        <v>288</v>
      </c>
      <c r="F35" s="18">
        <f t="shared" si="2"/>
        <v>96</v>
      </c>
      <c r="G35" s="17">
        <f>SUM(CALCULATION!EX30:EY30)</f>
        <v>16</v>
      </c>
      <c r="H35" s="18">
        <f t="shared" si="3"/>
        <v>100</v>
      </c>
      <c r="I35" s="17">
        <f>SUM(CALCULATION!FS30:FT30)</f>
        <v>172</v>
      </c>
      <c r="J35" s="18">
        <f t="shared" si="4"/>
        <v>95.5555555555556</v>
      </c>
      <c r="K35" s="17">
        <f>SUM(CALCULATION!FV30:FW30)</f>
        <v>260</v>
      </c>
      <c r="L35" s="18">
        <f t="shared" si="5"/>
        <v>95.5882352941177</v>
      </c>
      <c r="M35" s="18">
        <v>42</v>
      </c>
      <c r="N35" s="18">
        <f t="shared" si="0"/>
        <v>100</v>
      </c>
      <c r="O35" s="17">
        <f>SUM(CALCULATION!GB30:GC30)</f>
        <v>305</v>
      </c>
      <c r="P35" s="18">
        <f t="shared" si="6"/>
        <v>97.1337579617834</v>
      </c>
    </row>
    <row r="36" ht="18" customHeight="1" spans="1:16">
      <c r="A36" s="15">
        <v>31</v>
      </c>
      <c r="B36" s="16" t="s">
        <v>44</v>
      </c>
      <c r="C36" s="17">
        <f>SUM(CALCULATION!FM31:FN31)</f>
        <v>179</v>
      </c>
      <c r="D36" s="18">
        <f t="shared" si="1"/>
        <v>84.037558685446</v>
      </c>
      <c r="E36" s="17">
        <f>SUM(CALCULATION!FP31:FQ31)</f>
        <v>267</v>
      </c>
      <c r="F36" s="18">
        <f t="shared" si="2"/>
        <v>89</v>
      </c>
      <c r="G36" s="17">
        <f>SUM(CALCULATION!EX31:EY31)</f>
        <v>16</v>
      </c>
      <c r="H36" s="18">
        <f t="shared" si="3"/>
        <v>100</v>
      </c>
      <c r="I36" s="17">
        <f>SUM(CALCULATION!FS31:FT31)</f>
        <v>158</v>
      </c>
      <c r="J36" s="18">
        <f t="shared" si="4"/>
        <v>87.7777777777778</v>
      </c>
      <c r="K36" s="17">
        <f>SUM(CALCULATION!FV31:FW31)</f>
        <v>227</v>
      </c>
      <c r="L36" s="18">
        <f t="shared" si="5"/>
        <v>83.4558823529412</v>
      </c>
      <c r="M36" s="18">
        <v>38</v>
      </c>
      <c r="N36" s="18">
        <f t="shared" si="0"/>
        <v>90.4761904761905</v>
      </c>
      <c r="O36" s="17">
        <f>SUM(CALCULATION!GB31:GC31)</f>
        <v>252</v>
      </c>
      <c r="P36" s="18">
        <f t="shared" si="6"/>
        <v>80.2547770700637</v>
      </c>
    </row>
    <row r="37" ht="18" customHeight="1" spans="1:16">
      <c r="A37" s="15">
        <v>32</v>
      </c>
      <c r="B37" s="16" t="s">
        <v>45</v>
      </c>
      <c r="C37" s="17">
        <f>SUM(CALCULATION!FM32:FN32)</f>
        <v>171</v>
      </c>
      <c r="D37" s="18">
        <f t="shared" si="1"/>
        <v>80.2816901408451</v>
      </c>
      <c r="E37" s="17">
        <f>SUM(CALCULATION!FP32:FQ32)</f>
        <v>243</v>
      </c>
      <c r="F37" s="18">
        <f t="shared" si="2"/>
        <v>81</v>
      </c>
      <c r="G37" s="17">
        <f>SUM(CALCULATION!EX32:EY32)</f>
        <v>13</v>
      </c>
      <c r="H37" s="18">
        <f t="shared" si="3"/>
        <v>81.25</v>
      </c>
      <c r="I37" s="17">
        <f>SUM(CALCULATION!FS32:FT32)</f>
        <v>150</v>
      </c>
      <c r="J37" s="18">
        <f t="shared" si="4"/>
        <v>83.3333333333333</v>
      </c>
      <c r="K37" s="19">
        <f>SUM(CALCULATION!FV32:FW32)</f>
        <v>214</v>
      </c>
      <c r="L37" s="20">
        <f t="shared" si="5"/>
        <v>78.6764705882353</v>
      </c>
      <c r="M37" s="18">
        <v>40</v>
      </c>
      <c r="N37" s="18">
        <f t="shared" si="0"/>
        <v>95.2380952380952</v>
      </c>
      <c r="O37" s="19">
        <f>SUM(CALCULATION!GB32:GC32)</f>
        <v>235</v>
      </c>
      <c r="P37" s="20">
        <f t="shared" si="6"/>
        <v>74.8407643312102</v>
      </c>
    </row>
    <row r="38" ht="18" customHeight="1" spans="1:16">
      <c r="A38" s="15">
        <v>33</v>
      </c>
      <c r="B38" s="16" t="s">
        <v>46</v>
      </c>
      <c r="C38" s="17">
        <f>SUM(CALCULATION!FM33:FN33)</f>
        <v>189</v>
      </c>
      <c r="D38" s="18">
        <f t="shared" si="1"/>
        <v>88.7323943661972</v>
      </c>
      <c r="E38" s="17">
        <f>SUM(CALCULATION!FP33:FQ33)</f>
        <v>257</v>
      </c>
      <c r="F38" s="18">
        <f t="shared" si="2"/>
        <v>85.6666666666667</v>
      </c>
      <c r="G38" s="17">
        <f>SUM(CALCULATION!EX33:EY33)</f>
        <v>14</v>
      </c>
      <c r="H38" s="18">
        <f t="shared" si="3"/>
        <v>87.5</v>
      </c>
      <c r="I38" s="17">
        <f>SUM(CALCULATION!FS33:FT33)</f>
        <v>151</v>
      </c>
      <c r="J38" s="18">
        <f t="shared" si="4"/>
        <v>83.8888888888889</v>
      </c>
      <c r="K38" s="17">
        <f>SUM(CALCULATION!FV33:FW33)</f>
        <v>226</v>
      </c>
      <c r="L38" s="18">
        <f t="shared" si="5"/>
        <v>83.0882352941177</v>
      </c>
      <c r="M38" s="18">
        <v>40</v>
      </c>
      <c r="N38" s="18">
        <f t="shared" si="0"/>
        <v>95.2380952380952</v>
      </c>
      <c r="O38" s="17">
        <f>SUM(CALCULATION!GB33:GC33)</f>
        <v>269</v>
      </c>
      <c r="P38" s="18">
        <f t="shared" si="6"/>
        <v>85.6687898089172</v>
      </c>
    </row>
    <row r="39" ht="18" customHeight="1" spans="1:16">
      <c r="A39" s="15">
        <v>34</v>
      </c>
      <c r="B39" s="16" t="s">
        <v>47</v>
      </c>
      <c r="C39" s="17">
        <f>SUM(CALCULATION!FM34:FN34)</f>
        <v>197</v>
      </c>
      <c r="D39" s="18">
        <f t="shared" si="1"/>
        <v>92.4882629107981</v>
      </c>
      <c r="E39" s="17">
        <f>SUM(CALCULATION!FP34:FQ34)</f>
        <v>265</v>
      </c>
      <c r="F39" s="18">
        <f t="shared" si="2"/>
        <v>88.3333333333333</v>
      </c>
      <c r="G39" s="17">
        <f>SUM(CALCULATION!EX34:EY34)</f>
        <v>14</v>
      </c>
      <c r="H39" s="18">
        <f t="shared" si="3"/>
        <v>87.5</v>
      </c>
      <c r="I39" s="17">
        <f>SUM(CALCULATION!FS34:FT34)</f>
        <v>164</v>
      </c>
      <c r="J39" s="18">
        <f t="shared" si="4"/>
        <v>91.1111111111111</v>
      </c>
      <c r="K39" s="17">
        <f>SUM(CALCULATION!FV34:FW34)</f>
        <v>241</v>
      </c>
      <c r="L39" s="18">
        <f t="shared" si="5"/>
        <v>88.6029411764706</v>
      </c>
      <c r="M39" s="18">
        <v>38</v>
      </c>
      <c r="N39" s="18">
        <f t="shared" si="0"/>
        <v>90.4761904761905</v>
      </c>
      <c r="O39" s="17">
        <f>SUM(CALCULATION!GB34:GC34)</f>
        <v>270</v>
      </c>
      <c r="P39" s="18">
        <f t="shared" si="6"/>
        <v>85.9872611464968</v>
      </c>
    </row>
    <row r="40" ht="18" customHeight="1" spans="1:16">
      <c r="A40" s="15">
        <v>35</v>
      </c>
      <c r="B40" s="16" t="s">
        <v>48</v>
      </c>
      <c r="C40" s="17">
        <f>SUM(CALCULATION!FM35:FN35)</f>
        <v>200</v>
      </c>
      <c r="D40" s="18">
        <f t="shared" si="1"/>
        <v>93.8967136150235</v>
      </c>
      <c r="E40" s="17">
        <f>SUM(CALCULATION!FP35:FQ35)</f>
        <v>281</v>
      </c>
      <c r="F40" s="18">
        <f t="shared" si="2"/>
        <v>93.6666666666667</v>
      </c>
      <c r="G40" s="17">
        <f>SUM(CALCULATION!EX35:EY35)</f>
        <v>16</v>
      </c>
      <c r="H40" s="18">
        <f t="shared" si="3"/>
        <v>100</v>
      </c>
      <c r="I40" s="17">
        <f>SUM(CALCULATION!FS35:FT35)</f>
        <v>169</v>
      </c>
      <c r="J40" s="18">
        <f t="shared" si="4"/>
        <v>93.8888888888889</v>
      </c>
      <c r="K40" s="17">
        <f>SUM(CALCULATION!FV35:FW35)</f>
        <v>248</v>
      </c>
      <c r="L40" s="18">
        <f t="shared" si="5"/>
        <v>91.1764705882353</v>
      </c>
      <c r="M40" s="18">
        <v>40</v>
      </c>
      <c r="N40" s="18">
        <f t="shared" si="0"/>
        <v>95.2380952380952</v>
      </c>
      <c r="O40" s="17">
        <f>SUM(CALCULATION!GB35:GC35)</f>
        <v>292</v>
      </c>
      <c r="P40" s="18">
        <f t="shared" si="6"/>
        <v>92.9936305732484</v>
      </c>
    </row>
    <row r="41" ht="18" customHeight="1" spans="1:16">
      <c r="A41" s="15">
        <v>36</v>
      </c>
      <c r="B41" s="16" t="s">
        <v>49</v>
      </c>
      <c r="C41" s="17">
        <f>SUM(CALCULATION!FM36:FN36)</f>
        <v>190</v>
      </c>
      <c r="D41" s="18">
        <f t="shared" si="1"/>
        <v>89.2018779342723</v>
      </c>
      <c r="E41" s="17">
        <f>SUM(CALCULATION!FP36:FQ36)</f>
        <v>278</v>
      </c>
      <c r="F41" s="18">
        <f t="shared" si="2"/>
        <v>92.6666666666667</v>
      </c>
      <c r="G41" s="17">
        <f>SUM(CALCULATION!EX36:EY36)</f>
        <v>16</v>
      </c>
      <c r="H41" s="18">
        <f t="shared" si="3"/>
        <v>100</v>
      </c>
      <c r="I41" s="17">
        <f>SUM(CALCULATION!FS36:FT36)</f>
        <v>164</v>
      </c>
      <c r="J41" s="18">
        <f t="shared" si="4"/>
        <v>91.1111111111111</v>
      </c>
      <c r="K41" s="17">
        <f>SUM(CALCULATION!FV36:FW36)</f>
        <v>247</v>
      </c>
      <c r="L41" s="18">
        <f t="shared" si="5"/>
        <v>90.8088235294118</v>
      </c>
      <c r="M41" s="18">
        <v>38</v>
      </c>
      <c r="N41" s="18">
        <f t="shared" si="0"/>
        <v>90.4761904761905</v>
      </c>
      <c r="O41" s="17">
        <f>SUM(CALCULATION!GB36:GC36)</f>
        <v>292</v>
      </c>
      <c r="P41" s="18">
        <f t="shared" si="6"/>
        <v>92.9936305732484</v>
      </c>
    </row>
    <row r="42" ht="15" customHeight="1" spans="1:16">
      <c r="A42" s="15">
        <v>37</v>
      </c>
      <c r="B42" s="16" t="s">
        <v>50</v>
      </c>
      <c r="C42" s="17">
        <f>SUM(CALCULATION!FM37:FN37)</f>
        <v>205</v>
      </c>
      <c r="D42" s="18">
        <f t="shared" si="1"/>
        <v>96.2441314553991</v>
      </c>
      <c r="E42" s="17">
        <f>SUM(CALCULATION!FP37:FQ37)</f>
        <v>285</v>
      </c>
      <c r="F42" s="18">
        <f t="shared" si="2"/>
        <v>95</v>
      </c>
      <c r="G42" s="17">
        <f>SUM(CALCULATION!EX37:EY37)</f>
        <v>16</v>
      </c>
      <c r="H42" s="18">
        <f t="shared" si="3"/>
        <v>100</v>
      </c>
      <c r="I42" s="17">
        <f>SUM(CALCULATION!FS37:FT37)</f>
        <v>170</v>
      </c>
      <c r="J42" s="18">
        <f t="shared" si="4"/>
        <v>94.4444444444444</v>
      </c>
      <c r="K42" s="17">
        <f>SUM(CALCULATION!FV37:FW37)</f>
        <v>256</v>
      </c>
      <c r="L42" s="18">
        <f t="shared" si="5"/>
        <v>94.1176470588235</v>
      </c>
      <c r="M42" s="18">
        <v>40</v>
      </c>
      <c r="N42" s="18">
        <f t="shared" si="0"/>
        <v>95.2380952380952</v>
      </c>
      <c r="O42" s="17">
        <f>SUM(CALCULATION!GB37:GC37)</f>
        <v>294</v>
      </c>
      <c r="P42" s="18">
        <f t="shared" si="6"/>
        <v>93.6305732484076</v>
      </c>
    </row>
    <row r="43" ht="15" customHeight="1" spans="1:16">
      <c r="A43" s="15">
        <v>38</v>
      </c>
      <c r="B43" s="16" t="s">
        <v>51</v>
      </c>
      <c r="C43" s="17">
        <f>SUM(CALCULATION!FM38:FN38)</f>
        <v>208</v>
      </c>
      <c r="D43" s="18">
        <f t="shared" si="1"/>
        <v>97.6525821596244</v>
      </c>
      <c r="E43" s="17">
        <f>SUM(CALCULATION!FP38:FQ38)</f>
        <v>281</v>
      </c>
      <c r="F43" s="18">
        <f t="shared" si="2"/>
        <v>93.6666666666667</v>
      </c>
      <c r="G43" s="17">
        <f>SUM(CALCULATION!EX38:EY38)</f>
        <v>16</v>
      </c>
      <c r="H43" s="18">
        <f t="shared" si="3"/>
        <v>100</v>
      </c>
      <c r="I43" s="17">
        <f>SUM(CALCULATION!FS38:FT38)</f>
        <v>167</v>
      </c>
      <c r="J43" s="18">
        <f t="shared" si="4"/>
        <v>92.7777777777778</v>
      </c>
      <c r="K43" s="17">
        <f>SUM(CALCULATION!FV38:FW38)</f>
        <v>253</v>
      </c>
      <c r="L43" s="18">
        <f t="shared" si="5"/>
        <v>93.0147058823529</v>
      </c>
      <c r="M43" s="18">
        <v>40</v>
      </c>
      <c r="N43" s="18">
        <f t="shared" si="0"/>
        <v>95.2380952380952</v>
      </c>
      <c r="O43" s="17">
        <f>SUM(CALCULATION!GB38:GC38)</f>
        <v>305</v>
      </c>
      <c r="P43" s="18">
        <f t="shared" si="6"/>
        <v>97.1337579617834</v>
      </c>
    </row>
    <row r="44" ht="15" customHeight="1" spans="1:16">
      <c r="A44" s="15">
        <v>39</v>
      </c>
      <c r="B44" s="16" t="s">
        <v>52</v>
      </c>
      <c r="C44" s="17">
        <f>SUM(CALCULATION!FM39:FN39)</f>
        <v>206</v>
      </c>
      <c r="D44" s="18">
        <f t="shared" si="1"/>
        <v>96.7136150234742</v>
      </c>
      <c r="E44" s="17">
        <f>SUM(CALCULATION!FP39:FQ39)</f>
        <v>288</v>
      </c>
      <c r="F44" s="18">
        <f t="shared" si="2"/>
        <v>96</v>
      </c>
      <c r="G44" s="17">
        <f>SUM(CALCULATION!EX39:EY39)</f>
        <v>16</v>
      </c>
      <c r="H44" s="18">
        <f t="shared" si="3"/>
        <v>100</v>
      </c>
      <c r="I44" s="17">
        <f>SUM(CALCULATION!FS39:FT39)</f>
        <v>174</v>
      </c>
      <c r="J44" s="18">
        <f t="shared" si="4"/>
        <v>96.6666666666667</v>
      </c>
      <c r="K44" s="17">
        <f>SUM(CALCULATION!FV39:FW39)</f>
        <v>261</v>
      </c>
      <c r="L44" s="18">
        <f t="shared" si="5"/>
        <v>95.9558823529412</v>
      </c>
      <c r="M44" s="18">
        <v>41</v>
      </c>
      <c r="N44" s="18">
        <f t="shared" si="0"/>
        <v>97.6190476190476</v>
      </c>
      <c r="O44" s="17">
        <f>SUM(CALCULATION!GB39:GC39)</f>
        <v>293</v>
      </c>
      <c r="P44" s="18">
        <f t="shared" si="6"/>
        <v>93.312101910828</v>
      </c>
    </row>
    <row r="45" ht="18" customHeight="1" spans="1:16">
      <c r="A45" s="15">
        <v>40</v>
      </c>
      <c r="B45" s="16" t="s">
        <v>53</v>
      </c>
      <c r="C45" s="17">
        <f>SUM(CALCULATION!FM40:FN40)</f>
        <v>175</v>
      </c>
      <c r="D45" s="18">
        <f t="shared" si="1"/>
        <v>82.1596244131455</v>
      </c>
      <c r="E45" s="17">
        <f>SUM(CALCULATION!FP40:FQ40)</f>
        <v>249</v>
      </c>
      <c r="F45" s="18">
        <f t="shared" si="2"/>
        <v>83</v>
      </c>
      <c r="G45" s="17">
        <f>SUM(CALCULATION!EX40:EY40)</f>
        <v>15</v>
      </c>
      <c r="H45" s="18">
        <f t="shared" si="3"/>
        <v>93.75</v>
      </c>
      <c r="I45" s="17">
        <v>145</v>
      </c>
      <c r="J45" s="18">
        <f t="shared" si="4"/>
        <v>80.5555555555556</v>
      </c>
      <c r="K45" s="19">
        <v>203</v>
      </c>
      <c r="L45" s="20">
        <f t="shared" si="5"/>
        <v>74.6323529411765</v>
      </c>
      <c r="M45" s="18">
        <v>40</v>
      </c>
      <c r="N45" s="18">
        <f t="shared" si="0"/>
        <v>95.2380952380952</v>
      </c>
      <c r="O45" s="19">
        <v>241</v>
      </c>
      <c r="P45" s="20">
        <f t="shared" si="6"/>
        <v>76.7515923566879</v>
      </c>
    </row>
    <row r="46" ht="18" customHeight="1" spans="1:16">
      <c r="A46" s="15">
        <v>41</v>
      </c>
      <c r="B46" s="16" t="s">
        <v>54</v>
      </c>
      <c r="C46" s="17">
        <f>SUM(CALCULATION!FM41:FN41)</f>
        <v>194</v>
      </c>
      <c r="D46" s="18">
        <f t="shared" si="1"/>
        <v>91.0798122065728</v>
      </c>
      <c r="E46" s="17">
        <f>SUM(CALCULATION!FP41:FQ41)</f>
        <v>264</v>
      </c>
      <c r="F46" s="18">
        <f t="shared" si="2"/>
        <v>88</v>
      </c>
      <c r="G46" s="17">
        <f>SUM(CALCULATION!EX41:EY41)</f>
        <v>16</v>
      </c>
      <c r="H46" s="18">
        <f t="shared" si="3"/>
        <v>100</v>
      </c>
      <c r="I46" s="17">
        <f>SUM(CALCULATION!FS41:FT41)</f>
        <v>166</v>
      </c>
      <c r="J46" s="18">
        <f t="shared" si="4"/>
        <v>92.2222222222222</v>
      </c>
      <c r="K46" s="17">
        <f>SUM(CALCULATION!FV41:FW41)</f>
        <v>237</v>
      </c>
      <c r="L46" s="18">
        <f t="shared" si="5"/>
        <v>87.1323529411765</v>
      </c>
      <c r="M46" s="18">
        <v>40</v>
      </c>
      <c r="N46" s="18">
        <f t="shared" si="0"/>
        <v>95.2380952380952</v>
      </c>
      <c r="O46" s="17">
        <f>SUM(CALCULATION!GB41:GC41)</f>
        <v>270</v>
      </c>
      <c r="P46" s="18">
        <f t="shared" si="6"/>
        <v>85.9872611464968</v>
      </c>
    </row>
    <row r="47" ht="18" customHeight="1" spans="1:16">
      <c r="A47" s="15">
        <v>42</v>
      </c>
      <c r="B47" s="16" t="s">
        <v>55</v>
      </c>
      <c r="C47" s="17">
        <f>SUM(CALCULATION!FM42:FN42)</f>
        <v>188</v>
      </c>
      <c r="D47" s="18">
        <f t="shared" si="1"/>
        <v>88.2629107981221</v>
      </c>
      <c r="E47" s="17">
        <f>SUM(CALCULATION!FP42:FQ42)</f>
        <v>271</v>
      </c>
      <c r="F47" s="18">
        <f t="shared" si="2"/>
        <v>90.3333333333333</v>
      </c>
      <c r="G47" s="17">
        <f>SUM(CALCULATION!EX42:EY42)</f>
        <v>15</v>
      </c>
      <c r="H47" s="18">
        <f t="shared" si="3"/>
        <v>93.75</v>
      </c>
      <c r="I47" s="17">
        <f>SUM(CALCULATION!FS42:FT42)</f>
        <v>169</v>
      </c>
      <c r="J47" s="18">
        <f t="shared" si="4"/>
        <v>93.8888888888889</v>
      </c>
      <c r="K47" s="17">
        <f>SUM(CALCULATION!FV42:FW42)</f>
        <v>241</v>
      </c>
      <c r="L47" s="18">
        <f t="shared" si="5"/>
        <v>88.6029411764706</v>
      </c>
      <c r="M47" s="18">
        <v>39</v>
      </c>
      <c r="N47" s="18">
        <f t="shared" si="0"/>
        <v>92.8571428571429</v>
      </c>
      <c r="O47" s="17">
        <f>SUM(CALCULATION!GB42:GC42)</f>
        <v>273</v>
      </c>
      <c r="P47" s="18">
        <f t="shared" si="6"/>
        <v>86.9426751592357</v>
      </c>
    </row>
    <row r="48" ht="30" spans="1:16">
      <c r="A48" s="15">
        <v>43</v>
      </c>
      <c r="B48" s="16" t="s">
        <v>56</v>
      </c>
      <c r="C48" s="17">
        <v>178</v>
      </c>
      <c r="D48" s="18">
        <f t="shared" si="1"/>
        <v>83.5680751173709</v>
      </c>
      <c r="E48" s="19">
        <v>237</v>
      </c>
      <c r="F48" s="20">
        <f t="shared" si="2"/>
        <v>79</v>
      </c>
      <c r="G48" s="17">
        <f>SUM(CALCULATION!EX43:EY43)</f>
        <v>14</v>
      </c>
      <c r="H48" s="18">
        <f t="shared" si="3"/>
        <v>87.5</v>
      </c>
      <c r="I48" s="19">
        <v>141</v>
      </c>
      <c r="J48" s="20">
        <f t="shared" si="4"/>
        <v>78.3333333333333</v>
      </c>
      <c r="K48" s="19">
        <v>194</v>
      </c>
      <c r="L48" s="20">
        <f t="shared" si="5"/>
        <v>71.3235294117647</v>
      </c>
      <c r="M48" s="18">
        <v>40</v>
      </c>
      <c r="N48" s="18">
        <f t="shared" si="0"/>
        <v>95.2380952380952</v>
      </c>
      <c r="O48" s="19">
        <v>193</v>
      </c>
      <c r="P48" s="20">
        <f t="shared" si="6"/>
        <v>61.4649681528662</v>
      </c>
    </row>
    <row r="49" ht="18" customHeight="1" spans="1:16">
      <c r="A49" s="15">
        <v>44</v>
      </c>
      <c r="B49" s="16" t="s">
        <v>57</v>
      </c>
      <c r="C49" s="17">
        <f>SUM(CALCULATION!FM44:FN44)</f>
        <v>179</v>
      </c>
      <c r="D49" s="18">
        <f t="shared" si="1"/>
        <v>84.037558685446</v>
      </c>
      <c r="E49" s="17">
        <f>SUM(CALCULATION!FP44:FQ44)</f>
        <v>248</v>
      </c>
      <c r="F49" s="18">
        <f t="shared" si="2"/>
        <v>82.6666666666667</v>
      </c>
      <c r="G49" s="17">
        <f>SUM(CALCULATION!EX44:EY44)</f>
        <v>13</v>
      </c>
      <c r="H49" s="18">
        <f t="shared" si="3"/>
        <v>81.25</v>
      </c>
      <c r="I49" s="17">
        <f>SUM(CALCULATION!FS44:FT44)</f>
        <v>146</v>
      </c>
      <c r="J49" s="18">
        <f t="shared" si="4"/>
        <v>81.1111111111111</v>
      </c>
      <c r="K49" s="17">
        <v>217</v>
      </c>
      <c r="L49" s="18">
        <f t="shared" si="5"/>
        <v>79.7794117647059</v>
      </c>
      <c r="M49" s="18">
        <v>36</v>
      </c>
      <c r="N49" s="18">
        <f t="shared" si="0"/>
        <v>85.7142857142857</v>
      </c>
      <c r="O49" s="17">
        <v>251</v>
      </c>
      <c r="P49" s="18">
        <f t="shared" si="6"/>
        <v>79.9363057324841</v>
      </c>
    </row>
    <row r="50" customFormat="1" spans="1:2">
      <c r="A50" s="22"/>
      <c r="B50" s="23"/>
    </row>
    <row r="51" customFormat="1" spans="1:2">
      <c r="A51" s="22"/>
      <c r="B51" s="23"/>
    </row>
    <row r="52" customFormat="1" spans="1:2">
      <c r="A52" s="22"/>
      <c r="B52" s="24"/>
    </row>
  </sheetData>
  <mergeCells count="16">
    <mergeCell ref="A1:P1"/>
    <mergeCell ref="A2:P2"/>
    <mergeCell ref="C3:D3"/>
    <mergeCell ref="E3:H3"/>
    <mergeCell ref="I3:J3"/>
    <mergeCell ref="K3:N3"/>
    <mergeCell ref="O3:P3"/>
    <mergeCell ref="C4:D4"/>
    <mergeCell ref="E4:F4"/>
    <mergeCell ref="G4:H4"/>
    <mergeCell ref="I4:J4"/>
    <mergeCell ref="K4:L4"/>
    <mergeCell ref="M4:N4"/>
    <mergeCell ref="O4:P4"/>
    <mergeCell ref="A3:A5"/>
    <mergeCell ref="B3:B5"/>
  </mergeCells>
  <pageMargins left="0.75" right="0.75" top="1" bottom="1" header="0.5" footer="0.5"/>
  <pageSetup paperSize="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N20" sqref="N20"/>
    </sheetView>
  </sheetViews>
  <sheetFormatPr defaultColWidth="9" defaultRowHeight="15"/>
  <sheetData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D2" sqref="D2:D48"/>
    </sheetView>
  </sheetViews>
  <sheetFormatPr defaultColWidth="9" defaultRowHeight="15" outlineLevelCol="6"/>
  <cols>
    <col min="1" max="1" width="4.71428571428571" customWidth="1"/>
    <col min="2" max="2" width="32.1428571428571" customWidth="1"/>
    <col min="3" max="3" width="12" customWidth="1"/>
    <col min="4" max="4" width="11.7142857142857" customWidth="1"/>
    <col min="5" max="5" width="15.7142857142857" customWidth="1"/>
    <col min="6" max="6" width="13" customWidth="1"/>
    <col min="7" max="7" width="14.8571428571429" customWidth="1"/>
  </cols>
  <sheetData>
    <row r="1" spans="1:7">
      <c r="A1" s="113" t="s">
        <v>63</v>
      </c>
      <c r="B1" s="113"/>
      <c r="C1" s="113"/>
      <c r="D1" s="113"/>
      <c r="E1" s="113"/>
      <c r="F1" s="113"/>
      <c r="G1" s="113"/>
    </row>
    <row r="2" ht="56.25" customHeight="1" spans="1:7">
      <c r="A2" s="100" t="s">
        <v>1</v>
      </c>
      <c r="B2" s="101" t="s">
        <v>2</v>
      </c>
      <c r="C2" s="76" t="s">
        <v>3</v>
      </c>
      <c r="D2" s="11" t="s">
        <v>4</v>
      </c>
      <c r="E2" s="66" t="s">
        <v>5</v>
      </c>
      <c r="F2" s="77" t="s">
        <v>6</v>
      </c>
      <c r="G2" s="11" t="s">
        <v>7</v>
      </c>
    </row>
    <row r="3" ht="69.75" customHeight="1" spans="1:7">
      <c r="A3" s="102"/>
      <c r="B3" s="103"/>
      <c r="C3" s="66" t="s">
        <v>64</v>
      </c>
      <c r="D3" s="66" t="s">
        <v>65</v>
      </c>
      <c r="E3" s="114" t="s">
        <v>66</v>
      </c>
      <c r="F3" s="66" t="s">
        <v>67</v>
      </c>
      <c r="G3" s="11" t="s">
        <v>68</v>
      </c>
    </row>
    <row r="4" ht="39.75" customHeight="1" spans="1:7">
      <c r="A4" s="104"/>
      <c r="B4" s="105"/>
      <c r="C4" s="66" t="s">
        <v>13</v>
      </c>
      <c r="D4" s="66" t="s">
        <v>13</v>
      </c>
      <c r="E4" s="66" t="s">
        <v>13</v>
      </c>
      <c r="F4" s="66" t="s">
        <v>13</v>
      </c>
      <c r="G4" s="66" t="s">
        <v>13</v>
      </c>
    </row>
    <row r="5" ht="18.75" customHeight="1" spans="1:7">
      <c r="A5" s="106">
        <v>1</v>
      </c>
      <c r="B5" s="107" t="s">
        <v>14</v>
      </c>
      <c r="C5">
        <v>20</v>
      </c>
      <c r="D5">
        <v>30</v>
      </c>
      <c r="E5">
        <v>13</v>
      </c>
      <c r="F5">
        <v>22</v>
      </c>
      <c r="G5">
        <v>29</v>
      </c>
    </row>
    <row r="6" ht="18.75" customHeight="1" spans="1:7">
      <c r="A6" s="108">
        <v>2</v>
      </c>
      <c r="B6" s="109" t="s">
        <v>15</v>
      </c>
      <c r="C6">
        <v>20</v>
      </c>
      <c r="D6">
        <v>30</v>
      </c>
      <c r="E6">
        <v>13</v>
      </c>
      <c r="F6">
        <v>21</v>
      </c>
      <c r="G6">
        <v>31</v>
      </c>
    </row>
    <row r="7" ht="18.75" customHeight="1" spans="1:7">
      <c r="A7" s="108">
        <v>3</v>
      </c>
      <c r="B7" s="109" t="s">
        <v>16</v>
      </c>
      <c r="C7">
        <v>20</v>
      </c>
      <c r="D7">
        <v>28</v>
      </c>
      <c r="E7">
        <v>13</v>
      </c>
      <c r="F7">
        <v>22</v>
      </c>
      <c r="G7">
        <v>31</v>
      </c>
    </row>
    <row r="8" ht="18.75" customHeight="1" spans="1:7">
      <c r="A8" s="108">
        <v>4</v>
      </c>
      <c r="B8" s="109" t="s">
        <v>17</v>
      </c>
      <c r="C8">
        <v>20</v>
      </c>
      <c r="D8">
        <v>30</v>
      </c>
      <c r="E8">
        <v>13</v>
      </c>
      <c r="F8">
        <v>22</v>
      </c>
      <c r="G8">
        <v>31</v>
      </c>
    </row>
    <row r="9" ht="15.75" customHeight="1" spans="1:7">
      <c r="A9" s="108">
        <v>5</v>
      </c>
      <c r="B9" s="109" t="s">
        <v>18</v>
      </c>
      <c r="C9">
        <v>19</v>
      </c>
      <c r="D9">
        <v>29</v>
      </c>
      <c r="E9">
        <v>13</v>
      </c>
      <c r="F9">
        <v>20</v>
      </c>
      <c r="G9">
        <v>30</v>
      </c>
    </row>
    <row r="10" ht="18" customHeight="1" spans="1:7">
      <c r="A10" s="108">
        <v>6</v>
      </c>
      <c r="B10" s="109" t="s">
        <v>19</v>
      </c>
      <c r="C10">
        <v>20</v>
      </c>
      <c r="D10">
        <v>30</v>
      </c>
      <c r="E10">
        <v>13</v>
      </c>
      <c r="F10">
        <v>22</v>
      </c>
      <c r="G10">
        <v>30</v>
      </c>
    </row>
    <row r="11" ht="15.75" customHeight="1" spans="1:7">
      <c r="A11" s="108">
        <v>7</v>
      </c>
      <c r="B11" s="109" t="s">
        <v>20</v>
      </c>
      <c r="C11">
        <v>5</v>
      </c>
      <c r="D11">
        <v>13</v>
      </c>
      <c r="E11">
        <v>5</v>
      </c>
      <c r="F11">
        <v>9</v>
      </c>
      <c r="G11">
        <v>21</v>
      </c>
    </row>
    <row r="12" ht="16.5" customHeight="1" spans="1:7">
      <c r="A12" s="108">
        <v>8</v>
      </c>
      <c r="B12" s="109" t="s">
        <v>21</v>
      </c>
      <c r="C12">
        <v>19</v>
      </c>
      <c r="D12">
        <v>21</v>
      </c>
      <c r="E12">
        <v>9</v>
      </c>
      <c r="F12">
        <v>17</v>
      </c>
      <c r="G12">
        <v>25</v>
      </c>
    </row>
    <row r="13" ht="18.75" customHeight="1" spans="1:7">
      <c r="A13" s="108">
        <v>9</v>
      </c>
      <c r="B13" s="109" t="s">
        <v>22</v>
      </c>
      <c r="C13">
        <v>19</v>
      </c>
      <c r="D13">
        <v>27</v>
      </c>
      <c r="E13">
        <v>11</v>
      </c>
      <c r="F13">
        <v>19</v>
      </c>
      <c r="G13">
        <v>30</v>
      </c>
    </row>
    <row r="14" ht="18.75" customHeight="1" spans="1:7">
      <c r="A14" s="108">
        <v>10</v>
      </c>
      <c r="B14" s="109" t="s">
        <v>23</v>
      </c>
      <c r="C14">
        <v>20</v>
      </c>
      <c r="D14">
        <v>30</v>
      </c>
      <c r="E14">
        <v>13</v>
      </c>
      <c r="F14">
        <v>22</v>
      </c>
      <c r="G14">
        <v>30</v>
      </c>
    </row>
    <row r="15" ht="17.25" customHeight="1" spans="1:7">
      <c r="A15" s="108">
        <v>11</v>
      </c>
      <c r="B15" s="109" t="s">
        <v>24</v>
      </c>
      <c r="C15">
        <v>20</v>
      </c>
      <c r="D15">
        <v>30</v>
      </c>
      <c r="E15">
        <v>13</v>
      </c>
      <c r="F15">
        <v>22</v>
      </c>
      <c r="G15">
        <v>31</v>
      </c>
    </row>
    <row r="16" ht="18.75" customHeight="1" spans="1:7">
      <c r="A16" s="108">
        <v>12</v>
      </c>
      <c r="B16" s="109" t="s">
        <v>25</v>
      </c>
      <c r="C16">
        <v>19</v>
      </c>
      <c r="D16">
        <v>29</v>
      </c>
      <c r="E16">
        <v>12</v>
      </c>
      <c r="F16">
        <v>22</v>
      </c>
      <c r="G16">
        <v>30</v>
      </c>
    </row>
    <row r="17" ht="15.75" spans="1:7">
      <c r="A17" s="108">
        <v>13</v>
      </c>
      <c r="B17" s="109" t="s">
        <v>26</v>
      </c>
      <c r="C17">
        <v>20</v>
      </c>
      <c r="D17">
        <v>30</v>
      </c>
      <c r="E17">
        <v>13</v>
      </c>
      <c r="F17">
        <v>22</v>
      </c>
      <c r="G17">
        <v>31</v>
      </c>
    </row>
    <row r="18" ht="15.75" spans="1:7">
      <c r="A18" s="108">
        <v>14</v>
      </c>
      <c r="B18" s="109" t="s">
        <v>27</v>
      </c>
      <c r="C18">
        <v>20</v>
      </c>
      <c r="D18">
        <v>30</v>
      </c>
      <c r="E18">
        <v>13</v>
      </c>
      <c r="F18">
        <v>22</v>
      </c>
      <c r="G18">
        <v>29</v>
      </c>
    </row>
    <row r="19" ht="15.75" spans="1:7">
      <c r="A19" s="108">
        <v>15</v>
      </c>
      <c r="B19" s="109" t="s">
        <v>28</v>
      </c>
      <c r="C19">
        <v>20</v>
      </c>
      <c r="D19">
        <v>29</v>
      </c>
      <c r="E19">
        <v>13</v>
      </c>
      <c r="F19">
        <v>21</v>
      </c>
      <c r="G19">
        <v>29</v>
      </c>
    </row>
    <row r="20" ht="15.75" spans="1:7">
      <c r="A20" s="108">
        <v>16</v>
      </c>
      <c r="B20" s="109" t="s">
        <v>29</v>
      </c>
      <c r="C20">
        <v>20</v>
      </c>
      <c r="D20">
        <v>30</v>
      </c>
      <c r="E20">
        <v>13</v>
      </c>
      <c r="F20">
        <v>22</v>
      </c>
      <c r="G20">
        <v>30</v>
      </c>
    </row>
    <row r="21" ht="22.5" customHeight="1" spans="1:7">
      <c r="A21" s="108">
        <v>17</v>
      </c>
      <c r="B21" s="110" t="s">
        <v>30</v>
      </c>
      <c r="C21">
        <v>13</v>
      </c>
      <c r="D21">
        <v>20</v>
      </c>
      <c r="E21">
        <v>9</v>
      </c>
      <c r="F21">
        <v>17</v>
      </c>
      <c r="G21">
        <v>25</v>
      </c>
    </row>
    <row r="22" ht="15.75" spans="1:7">
      <c r="A22" s="108">
        <v>18</v>
      </c>
      <c r="B22" s="109" t="s">
        <v>31</v>
      </c>
      <c r="C22">
        <v>17</v>
      </c>
      <c r="D22">
        <v>26</v>
      </c>
      <c r="E22">
        <v>13</v>
      </c>
      <c r="F22">
        <v>18</v>
      </c>
      <c r="G22">
        <v>23</v>
      </c>
    </row>
    <row r="23" ht="15.75" spans="1:7">
      <c r="A23" s="108">
        <v>19</v>
      </c>
      <c r="B23" s="109" t="s">
        <v>32</v>
      </c>
      <c r="C23">
        <v>20</v>
      </c>
      <c r="D23">
        <v>30</v>
      </c>
      <c r="E23">
        <v>13</v>
      </c>
      <c r="F23">
        <v>22</v>
      </c>
      <c r="G23">
        <v>31</v>
      </c>
    </row>
    <row r="24" ht="15.75" spans="1:7">
      <c r="A24" s="108">
        <v>20</v>
      </c>
      <c r="B24" s="109" t="s">
        <v>33</v>
      </c>
      <c r="C24">
        <v>12</v>
      </c>
      <c r="D24">
        <v>18</v>
      </c>
      <c r="E24">
        <v>7</v>
      </c>
      <c r="F24">
        <v>13</v>
      </c>
      <c r="G24">
        <v>22</v>
      </c>
    </row>
    <row r="25" ht="15.75" spans="1:7">
      <c r="A25" s="108">
        <v>21</v>
      </c>
      <c r="B25" s="109" t="s">
        <v>34</v>
      </c>
      <c r="C25">
        <v>20</v>
      </c>
      <c r="D25">
        <v>30</v>
      </c>
      <c r="E25">
        <v>13</v>
      </c>
      <c r="F25">
        <v>22</v>
      </c>
      <c r="G25">
        <v>31</v>
      </c>
    </row>
    <row r="26" ht="15.75" spans="1:7">
      <c r="A26" s="108">
        <v>22</v>
      </c>
      <c r="B26" s="109" t="s">
        <v>35</v>
      </c>
      <c r="C26">
        <v>19</v>
      </c>
      <c r="D26">
        <v>30</v>
      </c>
      <c r="E26">
        <v>13</v>
      </c>
      <c r="F26">
        <v>21</v>
      </c>
      <c r="G26">
        <v>31</v>
      </c>
    </row>
    <row r="27" ht="15.75" spans="1:7">
      <c r="A27" s="108">
        <v>23</v>
      </c>
      <c r="B27" s="109" t="s">
        <v>36</v>
      </c>
      <c r="C27">
        <v>20</v>
      </c>
      <c r="D27">
        <v>30</v>
      </c>
      <c r="E27">
        <v>13</v>
      </c>
      <c r="F27">
        <v>22</v>
      </c>
      <c r="G27">
        <v>31</v>
      </c>
    </row>
    <row r="28" ht="15.75" spans="1:7">
      <c r="A28" s="108">
        <v>24</v>
      </c>
      <c r="B28" s="109" t="s">
        <v>37</v>
      </c>
      <c r="C28">
        <v>15</v>
      </c>
      <c r="D28">
        <v>21</v>
      </c>
      <c r="E28">
        <v>12</v>
      </c>
      <c r="F28">
        <v>17</v>
      </c>
      <c r="G28">
        <v>23</v>
      </c>
    </row>
    <row r="29" ht="45.75" spans="1:7">
      <c r="A29" s="108">
        <v>25</v>
      </c>
      <c r="B29" s="109" t="s">
        <v>38</v>
      </c>
      <c r="C29">
        <v>20</v>
      </c>
      <c r="D29">
        <v>30</v>
      </c>
      <c r="E29">
        <v>13</v>
      </c>
      <c r="F29">
        <v>22</v>
      </c>
      <c r="G29">
        <v>31</v>
      </c>
    </row>
    <row r="30" ht="15.75" spans="1:7">
      <c r="A30" s="108">
        <v>26</v>
      </c>
      <c r="B30" s="109" t="s">
        <v>39</v>
      </c>
      <c r="C30">
        <v>20</v>
      </c>
      <c r="D30">
        <v>30</v>
      </c>
      <c r="E30">
        <v>13</v>
      </c>
      <c r="F30">
        <v>22</v>
      </c>
      <c r="G30">
        <v>31</v>
      </c>
    </row>
    <row r="31" ht="15.75" spans="1:7">
      <c r="A31" s="108">
        <v>27</v>
      </c>
      <c r="B31" s="110" t="s">
        <v>40</v>
      </c>
      <c r="C31">
        <v>18</v>
      </c>
      <c r="D31">
        <v>27</v>
      </c>
      <c r="E31">
        <v>10</v>
      </c>
      <c r="F31">
        <v>20</v>
      </c>
      <c r="G31">
        <v>27</v>
      </c>
    </row>
    <row r="32" ht="15.75" spans="1:7">
      <c r="A32" s="108">
        <v>28</v>
      </c>
      <c r="B32" s="111" t="s">
        <v>41</v>
      </c>
      <c r="C32">
        <v>20</v>
      </c>
      <c r="D32">
        <v>30</v>
      </c>
      <c r="E32">
        <v>13</v>
      </c>
      <c r="F32">
        <v>22</v>
      </c>
      <c r="G32">
        <v>30</v>
      </c>
    </row>
    <row r="33" ht="15.75" spans="1:7">
      <c r="A33" s="108">
        <v>29</v>
      </c>
      <c r="B33" s="109" t="s">
        <v>42</v>
      </c>
      <c r="C33">
        <v>20</v>
      </c>
      <c r="D33">
        <v>30</v>
      </c>
      <c r="E33">
        <v>13</v>
      </c>
      <c r="F33">
        <v>22</v>
      </c>
      <c r="G33">
        <v>31</v>
      </c>
    </row>
    <row r="34" ht="30.75" spans="1:7">
      <c r="A34" s="108">
        <v>30</v>
      </c>
      <c r="B34" s="109" t="s">
        <v>43</v>
      </c>
      <c r="C34">
        <v>20</v>
      </c>
      <c r="D34">
        <v>30</v>
      </c>
      <c r="E34">
        <v>13</v>
      </c>
      <c r="F34">
        <v>22</v>
      </c>
      <c r="G34">
        <v>31</v>
      </c>
    </row>
    <row r="35" ht="30.75" spans="1:7">
      <c r="A35" s="108">
        <v>31</v>
      </c>
      <c r="B35" s="109" t="s">
        <v>44</v>
      </c>
      <c r="C35">
        <v>19</v>
      </c>
      <c r="D35">
        <v>29</v>
      </c>
      <c r="E35">
        <v>11</v>
      </c>
      <c r="F35">
        <v>21</v>
      </c>
      <c r="G35">
        <v>30</v>
      </c>
    </row>
    <row r="36" ht="15.75" spans="1:7">
      <c r="A36" s="108">
        <v>32</v>
      </c>
      <c r="B36" s="109" t="s">
        <v>45</v>
      </c>
      <c r="C36">
        <v>16</v>
      </c>
      <c r="D36">
        <v>24</v>
      </c>
      <c r="E36">
        <v>5</v>
      </c>
      <c r="F36">
        <v>14</v>
      </c>
      <c r="G36">
        <v>26</v>
      </c>
    </row>
    <row r="37" ht="15.75" spans="1:7">
      <c r="A37" s="108">
        <v>33</v>
      </c>
      <c r="B37" s="109" t="s">
        <v>46</v>
      </c>
      <c r="C37">
        <v>20</v>
      </c>
      <c r="D37">
        <v>30</v>
      </c>
      <c r="E37">
        <v>13</v>
      </c>
      <c r="F37">
        <v>22</v>
      </c>
      <c r="G37">
        <v>31</v>
      </c>
    </row>
    <row r="38" ht="30.75" spans="1:7">
      <c r="A38" s="108">
        <v>34</v>
      </c>
      <c r="B38" s="109" t="s">
        <v>47</v>
      </c>
      <c r="C38">
        <v>20</v>
      </c>
      <c r="D38">
        <v>30</v>
      </c>
      <c r="E38">
        <v>13</v>
      </c>
      <c r="F38">
        <v>22</v>
      </c>
      <c r="G38">
        <v>31</v>
      </c>
    </row>
    <row r="39" ht="15.75" spans="1:7">
      <c r="A39" s="108">
        <v>35</v>
      </c>
      <c r="B39" s="109" t="s">
        <v>48</v>
      </c>
      <c r="C39">
        <v>20</v>
      </c>
      <c r="D39">
        <v>30</v>
      </c>
      <c r="E39">
        <v>13</v>
      </c>
      <c r="F39">
        <v>21</v>
      </c>
      <c r="G39">
        <v>31</v>
      </c>
    </row>
    <row r="40" ht="15.75" spans="1:7">
      <c r="A40" s="108">
        <v>36</v>
      </c>
      <c r="B40" s="109" t="s">
        <v>49</v>
      </c>
      <c r="C40">
        <v>20</v>
      </c>
      <c r="D40">
        <v>30</v>
      </c>
      <c r="E40">
        <v>13</v>
      </c>
      <c r="F40">
        <v>22</v>
      </c>
      <c r="G40">
        <v>31</v>
      </c>
    </row>
    <row r="41" ht="15.75" spans="1:7">
      <c r="A41" s="112">
        <v>37</v>
      </c>
      <c r="B41" s="109" t="s">
        <v>50</v>
      </c>
      <c r="C41">
        <v>20</v>
      </c>
      <c r="D41">
        <v>30</v>
      </c>
      <c r="E41">
        <v>13</v>
      </c>
      <c r="F41">
        <v>22</v>
      </c>
      <c r="G41">
        <v>31</v>
      </c>
    </row>
    <row r="42" ht="15.75" spans="1:7">
      <c r="A42" s="108">
        <v>38</v>
      </c>
      <c r="B42" s="109" t="s">
        <v>51</v>
      </c>
      <c r="C42">
        <v>20</v>
      </c>
      <c r="D42">
        <v>30</v>
      </c>
      <c r="E42">
        <v>13</v>
      </c>
      <c r="F42">
        <v>22</v>
      </c>
      <c r="G42">
        <v>31</v>
      </c>
    </row>
    <row r="43" ht="15.75" spans="1:7">
      <c r="A43" s="108">
        <v>39</v>
      </c>
      <c r="B43" s="109" t="s">
        <v>52</v>
      </c>
      <c r="C43">
        <v>20</v>
      </c>
      <c r="D43">
        <v>30</v>
      </c>
      <c r="E43">
        <v>13</v>
      </c>
      <c r="F43">
        <v>22</v>
      </c>
      <c r="G43">
        <v>31</v>
      </c>
    </row>
    <row r="44" ht="15.75" spans="1:7">
      <c r="A44" s="108">
        <v>40</v>
      </c>
      <c r="B44" s="109" t="s">
        <v>53</v>
      </c>
      <c r="C44">
        <v>20</v>
      </c>
      <c r="D44">
        <v>30</v>
      </c>
      <c r="E44">
        <v>13</v>
      </c>
      <c r="F44">
        <v>22</v>
      </c>
      <c r="G44">
        <v>30</v>
      </c>
    </row>
    <row r="45" ht="15.75" spans="1:7">
      <c r="A45" s="108">
        <v>41</v>
      </c>
      <c r="B45" s="109" t="s">
        <v>54</v>
      </c>
      <c r="C45">
        <v>18</v>
      </c>
      <c r="D45">
        <v>26</v>
      </c>
      <c r="E45">
        <v>10</v>
      </c>
      <c r="F45">
        <v>21</v>
      </c>
      <c r="G45">
        <v>27</v>
      </c>
    </row>
    <row r="46" ht="15.75" spans="1:7">
      <c r="A46" s="108">
        <v>42</v>
      </c>
      <c r="B46" s="109" t="s">
        <v>55</v>
      </c>
      <c r="C46">
        <v>20</v>
      </c>
      <c r="D46">
        <v>30</v>
      </c>
      <c r="E46">
        <v>13</v>
      </c>
      <c r="F46">
        <v>22</v>
      </c>
      <c r="G46">
        <v>30</v>
      </c>
    </row>
    <row r="47" ht="30.75" spans="1:7">
      <c r="A47" s="108">
        <v>43</v>
      </c>
      <c r="B47" s="109" t="s">
        <v>56</v>
      </c>
      <c r="C47">
        <v>19</v>
      </c>
      <c r="D47">
        <v>28</v>
      </c>
      <c r="E47">
        <v>12</v>
      </c>
      <c r="F47">
        <v>21</v>
      </c>
      <c r="G47">
        <v>29</v>
      </c>
    </row>
    <row r="48" ht="15.75" spans="1:7">
      <c r="A48" s="108">
        <v>44</v>
      </c>
      <c r="B48" s="109" t="s">
        <v>57</v>
      </c>
      <c r="C48">
        <v>16</v>
      </c>
      <c r="D48">
        <v>24</v>
      </c>
      <c r="E48">
        <v>5</v>
      </c>
      <c r="F48">
        <v>14</v>
      </c>
      <c r="G48">
        <v>27</v>
      </c>
    </row>
    <row r="49" ht="15.75" spans="2:2">
      <c r="B49" s="115"/>
    </row>
    <row r="50" ht="15.75" spans="1:2">
      <c r="A50" s="116"/>
      <c r="B50" s="115"/>
    </row>
    <row r="51" ht="15.75" spans="1:1">
      <c r="A51" s="117"/>
    </row>
  </sheetData>
  <mergeCells count="3">
    <mergeCell ref="A1:G1"/>
    <mergeCell ref="A2:A4"/>
    <mergeCell ref="B2:B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2" workbookViewId="0">
      <selection activeCell="H38" sqref="H38"/>
    </sheetView>
  </sheetViews>
  <sheetFormatPr defaultColWidth="9" defaultRowHeight="15" outlineLevelCol="6"/>
  <cols>
    <col min="1" max="1" width="4.71428571428571" customWidth="1"/>
    <col min="2" max="2" width="32.1428571428571" customWidth="1"/>
    <col min="3" max="3" width="12" customWidth="1"/>
    <col min="4" max="4" width="11.7142857142857" customWidth="1"/>
    <col min="5" max="5" width="15.7142857142857" customWidth="1"/>
    <col min="6" max="6" width="13" customWidth="1"/>
    <col min="7" max="7" width="14.8571428571429" customWidth="1"/>
  </cols>
  <sheetData>
    <row r="1" spans="1:7">
      <c r="A1" s="113" t="s">
        <v>69</v>
      </c>
      <c r="B1" s="113"/>
      <c r="C1" s="113"/>
      <c r="D1" s="113"/>
      <c r="E1" s="113"/>
      <c r="F1" s="113"/>
      <c r="G1" s="113"/>
    </row>
    <row r="2" ht="56.25" customHeight="1" spans="1:7">
      <c r="A2" s="100" t="s">
        <v>1</v>
      </c>
      <c r="B2" s="101" t="s">
        <v>2</v>
      </c>
      <c r="C2" s="76" t="s">
        <v>3</v>
      </c>
      <c r="D2" s="11" t="s">
        <v>4</v>
      </c>
      <c r="E2" s="66" t="s">
        <v>5</v>
      </c>
      <c r="F2" s="77" t="s">
        <v>6</v>
      </c>
      <c r="G2" s="11" t="s">
        <v>7</v>
      </c>
    </row>
    <row r="3" ht="69.75" customHeight="1" spans="1:7">
      <c r="A3" s="102"/>
      <c r="B3" s="103"/>
      <c r="C3" s="66" t="s">
        <v>70</v>
      </c>
      <c r="D3" s="66" t="s">
        <v>71</v>
      </c>
      <c r="E3" s="114" t="s">
        <v>72</v>
      </c>
      <c r="F3" s="66" t="s">
        <v>67</v>
      </c>
      <c r="G3" s="11" t="s">
        <v>73</v>
      </c>
    </row>
    <row r="4" ht="39.75" customHeight="1" spans="1:7">
      <c r="A4" s="104"/>
      <c r="B4" s="105"/>
      <c r="C4" s="66" t="s">
        <v>13</v>
      </c>
      <c r="D4" s="66" t="s">
        <v>13</v>
      </c>
      <c r="E4" s="66" t="s">
        <v>13</v>
      </c>
      <c r="F4" s="66" t="s">
        <v>13</v>
      </c>
      <c r="G4" s="66" t="s">
        <v>13</v>
      </c>
    </row>
    <row r="5" ht="18.75" customHeight="1" spans="1:7">
      <c r="A5" s="106">
        <v>1</v>
      </c>
      <c r="B5" s="107" t="s">
        <v>14</v>
      </c>
      <c r="C5">
        <v>13</v>
      </c>
      <c r="D5">
        <v>21</v>
      </c>
      <c r="E5">
        <v>20</v>
      </c>
      <c r="F5">
        <v>20</v>
      </c>
      <c r="G5">
        <v>17</v>
      </c>
    </row>
    <row r="6" ht="18.75" customHeight="1" spans="1:7">
      <c r="A6" s="108">
        <v>2</v>
      </c>
      <c r="B6" s="109" t="s">
        <v>15</v>
      </c>
      <c r="C6">
        <v>13</v>
      </c>
      <c r="D6">
        <v>21</v>
      </c>
      <c r="E6">
        <v>20</v>
      </c>
      <c r="F6">
        <v>20</v>
      </c>
      <c r="G6">
        <v>17</v>
      </c>
    </row>
    <row r="7" ht="18.75" customHeight="1" spans="1:7">
      <c r="A7" s="108">
        <v>3</v>
      </c>
      <c r="B7" s="109" t="s">
        <v>16</v>
      </c>
      <c r="C7">
        <v>11</v>
      </c>
      <c r="D7">
        <v>21</v>
      </c>
      <c r="E7">
        <v>21</v>
      </c>
      <c r="F7">
        <v>19</v>
      </c>
      <c r="G7">
        <v>16</v>
      </c>
    </row>
    <row r="8" ht="18.75" customHeight="1" spans="1:7">
      <c r="A8" s="108">
        <v>4</v>
      </c>
      <c r="B8" s="109" t="s">
        <v>17</v>
      </c>
      <c r="C8">
        <v>13</v>
      </c>
      <c r="D8">
        <v>21</v>
      </c>
      <c r="E8">
        <v>20</v>
      </c>
      <c r="F8">
        <v>20</v>
      </c>
      <c r="G8">
        <v>17</v>
      </c>
    </row>
    <row r="9" ht="15.75" customHeight="1" spans="1:7">
      <c r="A9" s="108">
        <v>5</v>
      </c>
      <c r="B9" s="109" t="s">
        <v>18</v>
      </c>
      <c r="C9">
        <v>13</v>
      </c>
      <c r="D9">
        <v>21</v>
      </c>
      <c r="E9">
        <v>20</v>
      </c>
      <c r="F9">
        <v>21</v>
      </c>
      <c r="G9">
        <v>17</v>
      </c>
    </row>
    <row r="10" ht="18" customHeight="1" spans="1:7">
      <c r="A10" s="108">
        <v>6</v>
      </c>
      <c r="B10" s="109" t="s">
        <v>19</v>
      </c>
      <c r="C10">
        <v>14</v>
      </c>
      <c r="D10">
        <v>22</v>
      </c>
      <c r="E10">
        <v>22</v>
      </c>
      <c r="F10">
        <v>22</v>
      </c>
      <c r="G10">
        <v>17</v>
      </c>
    </row>
    <row r="11" ht="15.75" customHeight="1" spans="1:7">
      <c r="A11" s="108">
        <v>7</v>
      </c>
      <c r="B11" s="109" t="s">
        <v>20</v>
      </c>
      <c r="C11">
        <v>14</v>
      </c>
      <c r="D11">
        <v>22</v>
      </c>
      <c r="E11">
        <v>22</v>
      </c>
      <c r="F11">
        <v>22</v>
      </c>
      <c r="G11">
        <v>17</v>
      </c>
    </row>
    <row r="12" ht="16.5" customHeight="1" spans="1:7">
      <c r="A12" s="108">
        <v>8</v>
      </c>
      <c r="B12" s="109" t="s">
        <v>21</v>
      </c>
      <c r="C12">
        <v>14</v>
      </c>
      <c r="D12">
        <v>22</v>
      </c>
      <c r="E12">
        <v>22</v>
      </c>
      <c r="F12">
        <v>22</v>
      </c>
      <c r="G12">
        <v>17</v>
      </c>
    </row>
    <row r="13" ht="18.75" customHeight="1" spans="1:7">
      <c r="A13" s="108">
        <v>9</v>
      </c>
      <c r="B13" s="109" t="s">
        <v>22</v>
      </c>
      <c r="C13">
        <v>12</v>
      </c>
      <c r="D13">
        <v>20</v>
      </c>
      <c r="E13">
        <v>20</v>
      </c>
      <c r="F13">
        <v>21</v>
      </c>
      <c r="G13">
        <v>15</v>
      </c>
    </row>
    <row r="14" ht="18.75" customHeight="1" spans="1:7">
      <c r="A14" s="108">
        <v>10</v>
      </c>
      <c r="B14" s="109" t="s">
        <v>23</v>
      </c>
      <c r="C14">
        <v>14</v>
      </c>
      <c r="D14">
        <v>21</v>
      </c>
      <c r="E14">
        <v>20</v>
      </c>
      <c r="F14">
        <v>21</v>
      </c>
      <c r="G14">
        <v>16</v>
      </c>
    </row>
    <row r="15" ht="17.25" customHeight="1" spans="1:7">
      <c r="A15" s="108">
        <v>11</v>
      </c>
      <c r="B15" s="109" t="s">
        <v>24</v>
      </c>
      <c r="C15">
        <v>13</v>
      </c>
      <c r="D15">
        <v>21</v>
      </c>
      <c r="E15">
        <v>20</v>
      </c>
      <c r="F15">
        <v>20</v>
      </c>
      <c r="G15">
        <v>17</v>
      </c>
    </row>
    <row r="16" ht="18.75" customHeight="1" spans="1:7">
      <c r="A16" s="108">
        <v>12</v>
      </c>
      <c r="B16" s="109" t="s">
        <v>25</v>
      </c>
      <c r="C16">
        <v>13</v>
      </c>
      <c r="D16">
        <v>21</v>
      </c>
      <c r="E16">
        <v>20</v>
      </c>
      <c r="F16">
        <v>20</v>
      </c>
      <c r="G16">
        <v>17</v>
      </c>
    </row>
    <row r="17" ht="15.75" spans="1:7">
      <c r="A17" s="108">
        <v>13</v>
      </c>
      <c r="B17" s="109" t="s">
        <v>26</v>
      </c>
      <c r="C17">
        <v>12</v>
      </c>
      <c r="D17">
        <v>19</v>
      </c>
      <c r="E17">
        <v>19</v>
      </c>
      <c r="F17">
        <v>17</v>
      </c>
      <c r="G17">
        <v>14</v>
      </c>
    </row>
    <row r="18" ht="15.75" spans="1:7">
      <c r="A18" s="108">
        <v>14</v>
      </c>
      <c r="B18" s="109" t="s">
        <v>27</v>
      </c>
      <c r="C18">
        <v>14</v>
      </c>
      <c r="D18">
        <v>22</v>
      </c>
      <c r="E18">
        <v>22</v>
      </c>
      <c r="F18">
        <v>22</v>
      </c>
      <c r="G18">
        <v>17</v>
      </c>
    </row>
    <row r="19" ht="15.75" spans="1:7">
      <c r="A19" s="108">
        <v>15</v>
      </c>
      <c r="B19" s="109" t="s">
        <v>28</v>
      </c>
      <c r="C19">
        <v>14</v>
      </c>
      <c r="D19">
        <v>22</v>
      </c>
      <c r="E19">
        <v>22</v>
      </c>
      <c r="F19">
        <v>22</v>
      </c>
      <c r="G19">
        <v>17</v>
      </c>
    </row>
    <row r="20" ht="15.75" spans="1:7">
      <c r="A20" s="108">
        <v>16</v>
      </c>
      <c r="B20" s="109" t="s">
        <v>29</v>
      </c>
      <c r="C20">
        <v>13</v>
      </c>
      <c r="D20">
        <v>21</v>
      </c>
      <c r="E20">
        <v>20</v>
      </c>
      <c r="F20">
        <v>20</v>
      </c>
      <c r="G20">
        <v>17</v>
      </c>
    </row>
    <row r="21" ht="22.5" customHeight="1" spans="1:7">
      <c r="A21" s="108">
        <v>17</v>
      </c>
      <c r="B21" s="110" t="s">
        <v>30</v>
      </c>
      <c r="C21">
        <v>13</v>
      </c>
      <c r="D21">
        <v>21</v>
      </c>
      <c r="E21">
        <v>20</v>
      </c>
      <c r="F21">
        <v>21</v>
      </c>
      <c r="G21">
        <v>17</v>
      </c>
    </row>
    <row r="22" ht="15.75" spans="1:7">
      <c r="A22" s="108">
        <v>18</v>
      </c>
      <c r="B22" s="109" t="s">
        <v>31</v>
      </c>
      <c r="C22">
        <v>14</v>
      </c>
      <c r="D22">
        <v>22</v>
      </c>
      <c r="E22">
        <v>22</v>
      </c>
      <c r="F22">
        <v>21</v>
      </c>
      <c r="G22">
        <v>17</v>
      </c>
    </row>
    <row r="23" ht="15.75" spans="1:7">
      <c r="A23" s="108">
        <v>19</v>
      </c>
      <c r="B23" s="109" t="s">
        <v>32</v>
      </c>
      <c r="C23">
        <v>14</v>
      </c>
      <c r="D23">
        <v>22</v>
      </c>
      <c r="E23">
        <v>22</v>
      </c>
      <c r="F23">
        <v>22</v>
      </c>
      <c r="G23">
        <v>17</v>
      </c>
    </row>
    <row r="24" ht="15.75" spans="1:7">
      <c r="A24" s="108">
        <v>20</v>
      </c>
      <c r="B24" s="109" t="s">
        <v>33</v>
      </c>
      <c r="C24">
        <v>14</v>
      </c>
      <c r="D24">
        <v>22</v>
      </c>
      <c r="E24">
        <v>22</v>
      </c>
      <c r="F24">
        <v>22</v>
      </c>
      <c r="G24">
        <v>17</v>
      </c>
    </row>
    <row r="25" ht="15.75" spans="1:7">
      <c r="A25" s="108">
        <v>21</v>
      </c>
      <c r="B25" s="109" t="s">
        <v>34</v>
      </c>
      <c r="C25">
        <v>13</v>
      </c>
      <c r="D25">
        <v>21</v>
      </c>
      <c r="E25">
        <v>20</v>
      </c>
      <c r="F25">
        <v>20</v>
      </c>
      <c r="G25">
        <v>17</v>
      </c>
    </row>
    <row r="26" ht="15.75" spans="1:7">
      <c r="A26" s="108">
        <v>22</v>
      </c>
      <c r="B26" s="109" t="s">
        <v>35</v>
      </c>
      <c r="C26">
        <v>13</v>
      </c>
      <c r="D26">
        <v>20</v>
      </c>
      <c r="E26">
        <v>19</v>
      </c>
      <c r="F26">
        <v>19</v>
      </c>
      <c r="G26">
        <v>17</v>
      </c>
    </row>
    <row r="27" ht="15.75" spans="1:7">
      <c r="A27" s="108">
        <v>23</v>
      </c>
      <c r="B27" s="109" t="s">
        <v>36</v>
      </c>
      <c r="C27">
        <v>12</v>
      </c>
      <c r="D27">
        <v>21</v>
      </c>
      <c r="E27">
        <v>18</v>
      </c>
      <c r="F27">
        <v>19</v>
      </c>
      <c r="G27">
        <v>17</v>
      </c>
    </row>
    <row r="28" ht="15.75" spans="1:7">
      <c r="A28" s="108">
        <v>24</v>
      </c>
      <c r="B28" s="109" t="s">
        <v>37</v>
      </c>
      <c r="C28">
        <v>14</v>
      </c>
      <c r="D28">
        <v>22</v>
      </c>
      <c r="E28">
        <v>22</v>
      </c>
      <c r="F28">
        <v>22</v>
      </c>
      <c r="G28">
        <v>17</v>
      </c>
    </row>
    <row r="29" ht="45.75" spans="1:7">
      <c r="A29" s="108">
        <v>25</v>
      </c>
      <c r="B29" s="109" t="s">
        <v>38</v>
      </c>
      <c r="C29">
        <v>8</v>
      </c>
      <c r="D29">
        <v>16</v>
      </c>
      <c r="E29">
        <v>17</v>
      </c>
      <c r="F29">
        <v>14</v>
      </c>
      <c r="G29">
        <v>13</v>
      </c>
    </row>
    <row r="30" ht="15.75" spans="1:7">
      <c r="A30" s="108">
        <v>26</v>
      </c>
      <c r="B30" s="109" t="s">
        <v>39</v>
      </c>
      <c r="C30">
        <v>13</v>
      </c>
      <c r="D30">
        <v>21</v>
      </c>
      <c r="E30">
        <v>21</v>
      </c>
      <c r="F30">
        <v>21</v>
      </c>
      <c r="G30">
        <v>16</v>
      </c>
    </row>
    <row r="31" ht="15.75" spans="1:7">
      <c r="A31" s="108">
        <v>27</v>
      </c>
      <c r="B31" s="110" t="s">
        <v>40</v>
      </c>
      <c r="C31">
        <v>14</v>
      </c>
      <c r="D31">
        <v>22</v>
      </c>
      <c r="E31">
        <v>22</v>
      </c>
      <c r="F31">
        <v>22</v>
      </c>
      <c r="G31">
        <v>17</v>
      </c>
    </row>
    <row r="32" ht="15.75" spans="1:7">
      <c r="A32" s="108">
        <v>28</v>
      </c>
      <c r="B32" s="111" t="s">
        <v>41</v>
      </c>
      <c r="C32">
        <v>13</v>
      </c>
      <c r="D32">
        <v>19</v>
      </c>
      <c r="E32">
        <v>16</v>
      </c>
      <c r="F32">
        <v>17</v>
      </c>
      <c r="G32">
        <v>16</v>
      </c>
    </row>
    <row r="33" ht="15.75" spans="1:7">
      <c r="A33" s="108">
        <v>29</v>
      </c>
      <c r="B33" s="109" t="s">
        <v>42</v>
      </c>
      <c r="C33">
        <v>14</v>
      </c>
      <c r="D33">
        <v>22</v>
      </c>
      <c r="E33">
        <v>22</v>
      </c>
      <c r="F33">
        <v>22</v>
      </c>
      <c r="G33">
        <v>17</v>
      </c>
    </row>
    <row r="34" ht="30.75" spans="1:7">
      <c r="A34" s="108">
        <v>30</v>
      </c>
      <c r="B34" s="109" t="s">
        <v>43</v>
      </c>
      <c r="C34">
        <v>13</v>
      </c>
      <c r="D34">
        <v>20</v>
      </c>
      <c r="E34">
        <v>19</v>
      </c>
      <c r="F34">
        <v>18</v>
      </c>
      <c r="G34">
        <v>17</v>
      </c>
    </row>
    <row r="35" ht="30.75" spans="1:7">
      <c r="A35" s="108">
        <v>31</v>
      </c>
      <c r="B35" s="109" t="s">
        <v>44</v>
      </c>
      <c r="C35">
        <v>9</v>
      </c>
      <c r="D35">
        <v>15</v>
      </c>
      <c r="E35">
        <v>14</v>
      </c>
      <c r="F35">
        <v>13</v>
      </c>
      <c r="G35">
        <v>15</v>
      </c>
    </row>
    <row r="36" ht="15.75" spans="1:7">
      <c r="A36" s="108">
        <v>32</v>
      </c>
      <c r="B36" s="109" t="s">
        <v>45</v>
      </c>
      <c r="C36">
        <v>11</v>
      </c>
      <c r="D36">
        <v>19</v>
      </c>
      <c r="E36">
        <v>18</v>
      </c>
      <c r="F36">
        <v>21</v>
      </c>
      <c r="G36">
        <v>15</v>
      </c>
    </row>
    <row r="37" ht="15.75" spans="1:7">
      <c r="A37" s="108">
        <v>33</v>
      </c>
      <c r="B37" s="109" t="s">
        <v>46</v>
      </c>
      <c r="C37">
        <v>12</v>
      </c>
      <c r="D37">
        <v>18</v>
      </c>
      <c r="E37">
        <v>15</v>
      </c>
      <c r="F37">
        <v>16</v>
      </c>
      <c r="G37">
        <v>17</v>
      </c>
    </row>
    <row r="38" ht="30.75" spans="1:7">
      <c r="A38" s="108">
        <v>34</v>
      </c>
      <c r="B38" s="109" t="s">
        <v>47</v>
      </c>
      <c r="C38">
        <v>14</v>
      </c>
      <c r="D38">
        <v>22</v>
      </c>
      <c r="E38">
        <v>22</v>
      </c>
      <c r="F38">
        <v>22</v>
      </c>
      <c r="G38">
        <v>15</v>
      </c>
    </row>
    <row r="39" ht="15.75" spans="1:7">
      <c r="A39" s="108">
        <v>35</v>
      </c>
      <c r="B39" s="109" t="s">
        <v>48</v>
      </c>
      <c r="C39">
        <v>13</v>
      </c>
      <c r="D39">
        <v>21</v>
      </c>
      <c r="E39">
        <v>20</v>
      </c>
      <c r="F39">
        <v>20</v>
      </c>
      <c r="G39">
        <v>17</v>
      </c>
    </row>
    <row r="40" ht="15.75" spans="1:7">
      <c r="A40" s="108">
        <v>36</v>
      </c>
      <c r="B40" s="109" t="s">
        <v>49</v>
      </c>
      <c r="C40">
        <v>13</v>
      </c>
      <c r="D40">
        <v>21</v>
      </c>
      <c r="E40">
        <v>20</v>
      </c>
      <c r="F40">
        <v>21</v>
      </c>
      <c r="G40">
        <v>17</v>
      </c>
    </row>
    <row r="41" ht="15.75" spans="1:7">
      <c r="A41" s="112">
        <v>37</v>
      </c>
      <c r="B41" s="109" t="s">
        <v>50</v>
      </c>
      <c r="C41">
        <v>14</v>
      </c>
      <c r="D41">
        <v>22</v>
      </c>
      <c r="E41">
        <v>22</v>
      </c>
      <c r="F41">
        <v>22</v>
      </c>
      <c r="G41">
        <v>17</v>
      </c>
    </row>
    <row r="42" ht="15.75" spans="1:7">
      <c r="A42" s="108">
        <v>38</v>
      </c>
      <c r="B42" s="109" t="s">
        <v>51</v>
      </c>
      <c r="C42">
        <v>13</v>
      </c>
      <c r="D42">
        <v>19</v>
      </c>
      <c r="E42">
        <v>17</v>
      </c>
      <c r="F42">
        <v>16</v>
      </c>
      <c r="G42">
        <v>17</v>
      </c>
    </row>
    <row r="43" ht="15.75" spans="1:7">
      <c r="A43" s="108">
        <v>39</v>
      </c>
      <c r="B43" s="109" t="s">
        <v>52</v>
      </c>
      <c r="C43">
        <v>13</v>
      </c>
      <c r="D43">
        <v>21</v>
      </c>
      <c r="E43">
        <v>20</v>
      </c>
      <c r="F43">
        <v>20</v>
      </c>
      <c r="G43">
        <v>17</v>
      </c>
    </row>
    <row r="44" ht="15.75" spans="1:7">
      <c r="A44" s="108">
        <v>40</v>
      </c>
      <c r="B44" s="109" t="s">
        <v>53</v>
      </c>
      <c r="C44">
        <v>11</v>
      </c>
      <c r="D44">
        <v>18</v>
      </c>
      <c r="E44">
        <v>13</v>
      </c>
      <c r="F44">
        <v>14</v>
      </c>
      <c r="G44">
        <v>16</v>
      </c>
    </row>
    <row r="45" ht="15.75" spans="1:7">
      <c r="A45" s="108">
        <v>41</v>
      </c>
      <c r="B45" s="109" t="s">
        <v>54</v>
      </c>
      <c r="C45">
        <v>13</v>
      </c>
      <c r="D45">
        <v>21</v>
      </c>
      <c r="E45">
        <v>20</v>
      </c>
      <c r="F45">
        <v>17</v>
      </c>
      <c r="G45">
        <v>14</v>
      </c>
    </row>
    <row r="46" ht="15.75" spans="1:7">
      <c r="A46" s="108">
        <v>42</v>
      </c>
      <c r="B46" s="109" t="s">
        <v>55</v>
      </c>
      <c r="C46">
        <v>10</v>
      </c>
      <c r="D46">
        <v>19</v>
      </c>
      <c r="E46">
        <v>19</v>
      </c>
      <c r="F46">
        <v>19</v>
      </c>
      <c r="G46">
        <v>15</v>
      </c>
    </row>
    <row r="47" ht="30.75" spans="1:7">
      <c r="A47" s="108">
        <v>43</v>
      </c>
      <c r="B47" s="109" t="s">
        <v>56</v>
      </c>
      <c r="C47">
        <v>11</v>
      </c>
      <c r="D47">
        <v>19</v>
      </c>
      <c r="E47">
        <v>20</v>
      </c>
      <c r="F47">
        <v>19</v>
      </c>
      <c r="G47">
        <v>12</v>
      </c>
    </row>
    <row r="48" ht="15.75" spans="1:7">
      <c r="A48" s="108">
        <v>44</v>
      </c>
      <c r="B48" s="109" t="s">
        <v>57</v>
      </c>
      <c r="C48">
        <v>12</v>
      </c>
      <c r="D48">
        <v>19</v>
      </c>
      <c r="E48">
        <v>18</v>
      </c>
      <c r="F48">
        <v>22</v>
      </c>
      <c r="G48">
        <v>17</v>
      </c>
    </row>
    <row r="49" ht="15.75" spans="2:2">
      <c r="B49" s="115"/>
    </row>
    <row r="50" ht="15.75" spans="1:2">
      <c r="A50" s="116"/>
      <c r="B50" s="115"/>
    </row>
    <row r="51" ht="15.75" spans="1:1">
      <c r="A51" s="117"/>
    </row>
  </sheetData>
  <mergeCells count="3">
    <mergeCell ref="A1:G1"/>
    <mergeCell ref="A2:A4"/>
    <mergeCell ref="B2:B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B2" sqref="B2:B4"/>
    </sheetView>
  </sheetViews>
  <sheetFormatPr defaultColWidth="9" defaultRowHeight="15" outlineLevelCol="6"/>
  <cols>
    <col min="1" max="1" width="4.71428571428571" customWidth="1"/>
    <col min="2" max="2" width="32.1428571428571" customWidth="1"/>
    <col min="3" max="3" width="13" customWidth="1"/>
    <col min="4" max="4" width="12.5714285714286" customWidth="1"/>
    <col min="5" max="5" width="16.1428571428571" customWidth="1"/>
    <col min="6" max="6" width="13.8571428571429" customWidth="1"/>
    <col min="7" max="7" width="16.2857142857143" customWidth="1"/>
  </cols>
  <sheetData>
    <row r="1" spans="1:7">
      <c r="A1" s="113" t="s">
        <v>74</v>
      </c>
      <c r="B1" s="113"/>
      <c r="C1" s="113"/>
      <c r="D1" s="113"/>
      <c r="E1" s="113"/>
      <c r="F1" s="113"/>
      <c r="G1" s="113"/>
    </row>
    <row r="2" ht="56.25" customHeight="1" spans="1:7">
      <c r="A2" s="100" t="s">
        <v>1</v>
      </c>
      <c r="B2" s="101" t="s">
        <v>2</v>
      </c>
      <c r="C2" s="76" t="s">
        <v>3</v>
      </c>
      <c r="D2" s="11" t="s">
        <v>4</v>
      </c>
      <c r="E2" s="66" t="s">
        <v>75</v>
      </c>
      <c r="F2" s="77" t="s">
        <v>6</v>
      </c>
      <c r="G2" s="11" t="s">
        <v>7</v>
      </c>
    </row>
    <row r="3" ht="66" customHeight="1" spans="1:7">
      <c r="A3" s="102"/>
      <c r="B3" s="103"/>
      <c r="C3" s="66" t="s">
        <v>8</v>
      </c>
      <c r="D3" s="66" t="s">
        <v>76</v>
      </c>
      <c r="E3" s="114" t="s">
        <v>77</v>
      </c>
      <c r="F3" s="66" t="s">
        <v>78</v>
      </c>
      <c r="G3" s="11" t="s">
        <v>79</v>
      </c>
    </row>
    <row r="4" ht="39.75" customHeight="1" spans="1:7">
      <c r="A4" s="104"/>
      <c r="B4" s="105"/>
      <c r="C4" s="66" t="s">
        <v>13</v>
      </c>
      <c r="D4" s="66" t="s">
        <v>13</v>
      </c>
      <c r="E4" s="66" t="s">
        <v>13</v>
      </c>
      <c r="F4" s="66" t="s">
        <v>13</v>
      </c>
      <c r="G4" s="66" t="s">
        <v>13</v>
      </c>
    </row>
    <row r="5" ht="18.75" customHeight="1" spans="1:7">
      <c r="A5" s="106">
        <v>1</v>
      </c>
      <c r="B5" s="107" t="s">
        <v>14</v>
      </c>
      <c r="C5">
        <v>10</v>
      </c>
      <c r="D5">
        <v>16</v>
      </c>
      <c r="E5">
        <v>5</v>
      </c>
      <c r="F5">
        <v>12</v>
      </c>
      <c r="G5">
        <v>31</v>
      </c>
    </row>
    <row r="6" ht="18.75" customHeight="1" spans="1:7">
      <c r="A6" s="108">
        <v>2</v>
      </c>
      <c r="B6" s="109" t="s">
        <v>15</v>
      </c>
      <c r="C6">
        <v>12</v>
      </c>
      <c r="D6">
        <v>17</v>
      </c>
      <c r="E6">
        <v>5</v>
      </c>
      <c r="F6">
        <v>14</v>
      </c>
      <c r="G6">
        <v>33</v>
      </c>
    </row>
    <row r="7" ht="18.75" customHeight="1" spans="1:7">
      <c r="A7" s="108">
        <v>3</v>
      </c>
      <c r="B7" s="109" t="s">
        <v>16</v>
      </c>
      <c r="C7">
        <v>9</v>
      </c>
      <c r="D7">
        <v>15</v>
      </c>
      <c r="E7">
        <v>5</v>
      </c>
      <c r="F7">
        <v>13</v>
      </c>
      <c r="G7">
        <v>31</v>
      </c>
    </row>
    <row r="8" ht="18.75" customHeight="1" spans="1:7">
      <c r="A8" s="108">
        <v>4</v>
      </c>
      <c r="B8" s="109" t="s">
        <v>17</v>
      </c>
      <c r="C8">
        <v>12</v>
      </c>
      <c r="D8">
        <v>16</v>
      </c>
      <c r="E8">
        <v>5</v>
      </c>
      <c r="F8">
        <v>14</v>
      </c>
      <c r="G8">
        <v>34</v>
      </c>
    </row>
    <row r="9" ht="15.75" customHeight="1" spans="1:7">
      <c r="A9" s="108">
        <v>5</v>
      </c>
      <c r="B9" s="109" t="s">
        <v>18</v>
      </c>
      <c r="C9">
        <v>13</v>
      </c>
      <c r="D9">
        <v>16</v>
      </c>
      <c r="E9">
        <v>4</v>
      </c>
      <c r="F9">
        <v>14</v>
      </c>
      <c r="G9">
        <v>31</v>
      </c>
    </row>
    <row r="10" ht="18" customHeight="1" spans="1:7">
      <c r="A10" s="108">
        <v>6</v>
      </c>
      <c r="B10" s="109" t="s">
        <v>19</v>
      </c>
      <c r="C10">
        <v>8</v>
      </c>
      <c r="D10">
        <v>13</v>
      </c>
      <c r="E10">
        <v>5</v>
      </c>
      <c r="F10">
        <v>9</v>
      </c>
      <c r="G10">
        <v>24</v>
      </c>
    </row>
    <row r="11" ht="15.75" customHeight="1" spans="1:7">
      <c r="A11" s="108">
        <v>7</v>
      </c>
      <c r="B11" s="109" t="s">
        <v>20</v>
      </c>
      <c r="C11">
        <v>13</v>
      </c>
      <c r="D11">
        <v>15</v>
      </c>
      <c r="E11">
        <v>5</v>
      </c>
      <c r="F11">
        <v>15</v>
      </c>
      <c r="G11">
        <v>33</v>
      </c>
    </row>
    <row r="12" ht="16.5" customHeight="1" spans="1:7">
      <c r="A12" s="108">
        <v>8</v>
      </c>
      <c r="B12" s="109" t="s">
        <v>21</v>
      </c>
      <c r="C12">
        <v>13</v>
      </c>
      <c r="D12">
        <v>17</v>
      </c>
      <c r="E12">
        <v>5</v>
      </c>
      <c r="F12">
        <v>15</v>
      </c>
      <c r="G12">
        <v>36</v>
      </c>
    </row>
    <row r="13" ht="18.75" customHeight="1" spans="1:7">
      <c r="A13" s="108">
        <v>9</v>
      </c>
      <c r="B13" s="109" t="s">
        <v>22</v>
      </c>
      <c r="C13">
        <v>11</v>
      </c>
      <c r="D13">
        <v>14</v>
      </c>
      <c r="E13">
        <v>3</v>
      </c>
      <c r="F13">
        <v>12</v>
      </c>
      <c r="G13">
        <v>27</v>
      </c>
    </row>
    <row r="14" ht="18.75" customHeight="1" spans="1:7">
      <c r="A14" s="108">
        <v>10</v>
      </c>
      <c r="B14" s="109" t="s">
        <v>23</v>
      </c>
      <c r="C14">
        <v>12</v>
      </c>
      <c r="D14">
        <v>16</v>
      </c>
      <c r="E14">
        <v>5</v>
      </c>
      <c r="F14">
        <v>14</v>
      </c>
      <c r="G14">
        <v>34</v>
      </c>
    </row>
    <row r="15" ht="17.25" customHeight="1" spans="1:7">
      <c r="A15" s="108">
        <v>11</v>
      </c>
      <c r="B15" s="109" t="s">
        <v>24</v>
      </c>
      <c r="C15">
        <v>7</v>
      </c>
      <c r="D15">
        <v>13</v>
      </c>
      <c r="E15">
        <v>5</v>
      </c>
      <c r="F15">
        <v>9</v>
      </c>
      <c r="G15">
        <v>21</v>
      </c>
    </row>
    <row r="16" ht="18.75" customHeight="1" spans="1:7">
      <c r="A16" s="108">
        <v>12</v>
      </c>
      <c r="B16" s="109" t="s">
        <v>25</v>
      </c>
      <c r="C16">
        <v>12</v>
      </c>
      <c r="D16">
        <v>16</v>
      </c>
      <c r="E16">
        <v>4</v>
      </c>
      <c r="F16">
        <v>12</v>
      </c>
      <c r="G16">
        <v>30</v>
      </c>
    </row>
    <row r="17" ht="15.75" spans="1:7">
      <c r="A17" s="108">
        <v>13</v>
      </c>
      <c r="B17" s="109" t="s">
        <v>26</v>
      </c>
      <c r="C17">
        <v>11</v>
      </c>
      <c r="D17">
        <v>16</v>
      </c>
      <c r="E17">
        <v>5</v>
      </c>
      <c r="F17">
        <v>13</v>
      </c>
      <c r="G17">
        <v>32</v>
      </c>
    </row>
    <row r="18" ht="15.75" spans="1:7">
      <c r="A18" s="108">
        <v>14</v>
      </c>
      <c r="B18" s="109" t="s">
        <v>27</v>
      </c>
      <c r="C18">
        <v>12</v>
      </c>
      <c r="D18">
        <v>15</v>
      </c>
      <c r="E18">
        <v>4</v>
      </c>
      <c r="F18">
        <v>13</v>
      </c>
      <c r="G18">
        <v>29</v>
      </c>
    </row>
    <row r="19" ht="15.75" spans="1:7">
      <c r="A19" s="108">
        <v>15</v>
      </c>
      <c r="B19" s="109" t="s">
        <v>28</v>
      </c>
      <c r="C19">
        <v>7</v>
      </c>
      <c r="D19">
        <v>13</v>
      </c>
      <c r="E19">
        <v>4</v>
      </c>
      <c r="F19">
        <v>9</v>
      </c>
      <c r="G19">
        <v>19</v>
      </c>
    </row>
    <row r="20" ht="15.75" spans="1:7">
      <c r="A20" s="108">
        <v>16</v>
      </c>
      <c r="B20" s="109" t="s">
        <v>29</v>
      </c>
      <c r="C20">
        <v>10</v>
      </c>
      <c r="D20">
        <v>15</v>
      </c>
      <c r="E20">
        <v>5</v>
      </c>
      <c r="F20">
        <v>12</v>
      </c>
      <c r="G20">
        <v>29</v>
      </c>
    </row>
    <row r="21" ht="22.5" customHeight="1" spans="1:7">
      <c r="A21" s="108">
        <v>17</v>
      </c>
      <c r="B21" s="110" t="s">
        <v>30</v>
      </c>
      <c r="C21">
        <v>9</v>
      </c>
      <c r="D21">
        <v>14</v>
      </c>
      <c r="E21">
        <v>5</v>
      </c>
      <c r="F21">
        <v>11</v>
      </c>
      <c r="G21">
        <v>28</v>
      </c>
    </row>
    <row r="22" ht="15.75" spans="1:7">
      <c r="A22" s="108">
        <v>18</v>
      </c>
      <c r="B22" s="109" t="s">
        <v>31</v>
      </c>
      <c r="C22">
        <v>12</v>
      </c>
      <c r="D22">
        <v>15</v>
      </c>
      <c r="E22">
        <v>4</v>
      </c>
      <c r="F22">
        <v>12</v>
      </c>
      <c r="G22">
        <v>29</v>
      </c>
    </row>
    <row r="23" ht="15.75" spans="1:7">
      <c r="A23" s="108">
        <v>19</v>
      </c>
      <c r="B23" s="109" t="s">
        <v>32</v>
      </c>
      <c r="C23">
        <v>13</v>
      </c>
      <c r="D23">
        <v>17</v>
      </c>
      <c r="E23">
        <v>5</v>
      </c>
      <c r="F23">
        <v>15</v>
      </c>
      <c r="G23">
        <v>36</v>
      </c>
    </row>
    <row r="24" ht="15.75" spans="1:7">
      <c r="A24" s="108">
        <v>20</v>
      </c>
      <c r="B24" s="109" t="s">
        <v>33</v>
      </c>
      <c r="C24">
        <v>9</v>
      </c>
      <c r="D24">
        <v>15</v>
      </c>
      <c r="E24">
        <v>5</v>
      </c>
      <c r="F24">
        <v>12</v>
      </c>
      <c r="G24">
        <v>31</v>
      </c>
    </row>
    <row r="25" ht="15.75" spans="1:7">
      <c r="A25" s="108">
        <v>21</v>
      </c>
      <c r="B25" s="109" t="s">
        <v>34</v>
      </c>
      <c r="C25">
        <v>13</v>
      </c>
      <c r="D25">
        <v>17</v>
      </c>
      <c r="E25">
        <v>5</v>
      </c>
      <c r="F25">
        <v>15</v>
      </c>
      <c r="G25">
        <v>36</v>
      </c>
    </row>
    <row r="26" ht="15.75" spans="1:7">
      <c r="A26" s="108">
        <v>22</v>
      </c>
      <c r="B26" s="109" t="s">
        <v>35</v>
      </c>
      <c r="C26">
        <v>10</v>
      </c>
      <c r="D26">
        <v>15</v>
      </c>
      <c r="E26">
        <v>5</v>
      </c>
      <c r="F26">
        <v>12</v>
      </c>
      <c r="G26">
        <v>29</v>
      </c>
    </row>
    <row r="27" ht="15.75" spans="1:7">
      <c r="A27" s="108">
        <v>23</v>
      </c>
      <c r="B27" s="109" t="s">
        <v>36</v>
      </c>
      <c r="C27">
        <v>13</v>
      </c>
      <c r="D27">
        <v>17</v>
      </c>
      <c r="E27">
        <v>5</v>
      </c>
      <c r="F27">
        <v>15</v>
      </c>
      <c r="G27">
        <v>36</v>
      </c>
    </row>
    <row r="28" ht="15.75" spans="1:7">
      <c r="A28" s="108">
        <v>24</v>
      </c>
      <c r="B28" s="109" t="s">
        <v>37</v>
      </c>
      <c r="C28">
        <v>9</v>
      </c>
      <c r="D28">
        <v>15</v>
      </c>
      <c r="E28">
        <v>5</v>
      </c>
      <c r="F28">
        <v>12</v>
      </c>
      <c r="G28">
        <v>28</v>
      </c>
    </row>
    <row r="29" ht="45.75" spans="1:7">
      <c r="A29" s="108">
        <v>25</v>
      </c>
      <c r="B29" s="109" t="s">
        <v>38</v>
      </c>
      <c r="C29">
        <v>12</v>
      </c>
      <c r="D29">
        <v>17</v>
      </c>
      <c r="E29">
        <v>5</v>
      </c>
      <c r="F29">
        <v>14</v>
      </c>
      <c r="G29">
        <v>34</v>
      </c>
    </row>
    <row r="30" ht="15.75" spans="1:7">
      <c r="A30" s="108">
        <v>26</v>
      </c>
      <c r="B30" s="109" t="s">
        <v>39</v>
      </c>
      <c r="C30">
        <v>13</v>
      </c>
      <c r="D30">
        <v>17</v>
      </c>
      <c r="E30">
        <v>5</v>
      </c>
      <c r="F30">
        <v>15</v>
      </c>
      <c r="G30">
        <v>36</v>
      </c>
    </row>
    <row r="31" ht="15.75" spans="1:7">
      <c r="A31" s="108">
        <v>27</v>
      </c>
      <c r="B31" s="110" t="s">
        <v>40</v>
      </c>
      <c r="C31">
        <v>12</v>
      </c>
      <c r="D31">
        <v>9</v>
      </c>
      <c r="E31">
        <v>1</v>
      </c>
      <c r="F31">
        <v>8</v>
      </c>
      <c r="G31">
        <v>21</v>
      </c>
    </row>
    <row r="32" ht="15.75" spans="1:7">
      <c r="A32" s="108">
        <v>28</v>
      </c>
      <c r="B32" s="111" t="s">
        <v>41</v>
      </c>
      <c r="C32">
        <v>8</v>
      </c>
      <c r="D32">
        <v>14</v>
      </c>
      <c r="E32">
        <v>5</v>
      </c>
      <c r="F32">
        <v>10</v>
      </c>
      <c r="G32">
        <v>28</v>
      </c>
    </row>
    <row r="33" ht="15.75" spans="1:7">
      <c r="A33" s="108">
        <v>29</v>
      </c>
      <c r="B33" s="109" t="s">
        <v>42</v>
      </c>
      <c r="C33">
        <v>13</v>
      </c>
      <c r="D33">
        <v>17</v>
      </c>
      <c r="E33">
        <v>4</v>
      </c>
      <c r="F33">
        <v>15</v>
      </c>
      <c r="G33">
        <v>25</v>
      </c>
    </row>
    <row r="34" ht="30.75" spans="1:7">
      <c r="A34" s="108">
        <v>30</v>
      </c>
      <c r="B34" s="109" t="s">
        <v>43</v>
      </c>
      <c r="C34">
        <v>13</v>
      </c>
      <c r="D34">
        <v>17</v>
      </c>
      <c r="E34">
        <v>5</v>
      </c>
      <c r="F34">
        <v>15</v>
      </c>
      <c r="G34">
        <v>35</v>
      </c>
    </row>
    <row r="35" ht="30.75" spans="1:7">
      <c r="A35" s="108">
        <v>31</v>
      </c>
      <c r="B35" s="109" t="s">
        <v>44</v>
      </c>
      <c r="C35">
        <v>12</v>
      </c>
      <c r="D35">
        <v>16</v>
      </c>
      <c r="E35">
        <v>5</v>
      </c>
      <c r="F35">
        <v>14</v>
      </c>
      <c r="G35">
        <v>31</v>
      </c>
    </row>
    <row r="36" ht="15.75" spans="1:7">
      <c r="A36" s="108">
        <v>32</v>
      </c>
      <c r="B36" s="109" t="s">
        <v>45</v>
      </c>
      <c r="C36">
        <v>6</v>
      </c>
      <c r="D36">
        <v>7</v>
      </c>
      <c r="E36">
        <v>3</v>
      </c>
      <c r="F36">
        <v>7</v>
      </c>
      <c r="G36">
        <v>18</v>
      </c>
    </row>
    <row r="37" ht="15.75" spans="1:7">
      <c r="A37" s="108">
        <v>33</v>
      </c>
      <c r="B37" s="109" t="s">
        <v>46</v>
      </c>
      <c r="C37">
        <v>11</v>
      </c>
      <c r="D37">
        <v>15</v>
      </c>
      <c r="E37">
        <v>5</v>
      </c>
      <c r="F37">
        <v>13</v>
      </c>
      <c r="G37">
        <v>32</v>
      </c>
    </row>
    <row r="38" ht="30.75" spans="1:7">
      <c r="A38" s="108">
        <v>34</v>
      </c>
      <c r="B38" s="109" t="s">
        <v>47</v>
      </c>
      <c r="C38">
        <v>7</v>
      </c>
      <c r="D38">
        <v>13</v>
      </c>
      <c r="E38">
        <v>4</v>
      </c>
      <c r="F38">
        <v>9</v>
      </c>
      <c r="G38">
        <v>19</v>
      </c>
    </row>
    <row r="39" ht="15.75" spans="1:7">
      <c r="A39" s="108">
        <v>35</v>
      </c>
      <c r="B39" s="109" t="s">
        <v>48</v>
      </c>
      <c r="C39">
        <v>12</v>
      </c>
      <c r="D39">
        <v>16</v>
      </c>
      <c r="E39">
        <v>5</v>
      </c>
      <c r="F39">
        <v>15</v>
      </c>
      <c r="G39">
        <v>34</v>
      </c>
    </row>
    <row r="40" ht="15.75" spans="1:7">
      <c r="A40" s="108">
        <v>36</v>
      </c>
      <c r="B40" s="109" t="s">
        <v>49</v>
      </c>
      <c r="C40">
        <v>13</v>
      </c>
      <c r="D40">
        <v>17</v>
      </c>
      <c r="E40">
        <v>5</v>
      </c>
      <c r="F40">
        <v>15</v>
      </c>
      <c r="G40">
        <v>36</v>
      </c>
    </row>
    <row r="41" ht="15.75" spans="1:7">
      <c r="A41" s="112">
        <v>37</v>
      </c>
      <c r="B41" s="109" t="s">
        <v>50</v>
      </c>
      <c r="C41">
        <v>13</v>
      </c>
      <c r="D41">
        <v>17</v>
      </c>
      <c r="E41">
        <v>5</v>
      </c>
      <c r="F41">
        <v>15</v>
      </c>
      <c r="G41">
        <v>36</v>
      </c>
    </row>
    <row r="42" ht="15.75" spans="1:7">
      <c r="A42" s="108">
        <v>38</v>
      </c>
      <c r="B42" s="109" t="s">
        <v>51</v>
      </c>
      <c r="C42">
        <v>13</v>
      </c>
      <c r="D42">
        <v>17</v>
      </c>
      <c r="E42">
        <v>5</v>
      </c>
      <c r="F42">
        <v>15</v>
      </c>
      <c r="G42">
        <v>36</v>
      </c>
    </row>
    <row r="43" ht="15.75" spans="1:7">
      <c r="A43" s="108">
        <v>39</v>
      </c>
      <c r="B43" s="109" t="s">
        <v>52</v>
      </c>
      <c r="C43">
        <v>12</v>
      </c>
      <c r="D43">
        <v>16</v>
      </c>
      <c r="E43">
        <v>5</v>
      </c>
      <c r="F43">
        <v>14</v>
      </c>
      <c r="G43">
        <v>34</v>
      </c>
    </row>
    <row r="44" ht="15.75" spans="1:7">
      <c r="A44" s="108">
        <v>40</v>
      </c>
      <c r="B44" s="109" t="s">
        <v>53</v>
      </c>
      <c r="C44">
        <v>12</v>
      </c>
      <c r="D44">
        <v>17</v>
      </c>
      <c r="E44">
        <v>5</v>
      </c>
      <c r="F44">
        <v>15</v>
      </c>
      <c r="G44">
        <v>34</v>
      </c>
    </row>
    <row r="45" ht="15.75" spans="1:7">
      <c r="A45" s="108">
        <v>41</v>
      </c>
      <c r="B45" s="109" t="s">
        <v>54</v>
      </c>
      <c r="C45">
        <v>12</v>
      </c>
      <c r="D45">
        <v>10</v>
      </c>
      <c r="E45">
        <v>1</v>
      </c>
      <c r="F45">
        <v>9</v>
      </c>
      <c r="G45">
        <v>22</v>
      </c>
    </row>
    <row r="46" ht="15.75" spans="1:7">
      <c r="A46" s="108">
        <v>42</v>
      </c>
      <c r="B46" s="109" t="s">
        <v>55</v>
      </c>
      <c r="C46">
        <v>13</v>
      </c>
      <c r="D46">
        <v>17</v>
      </c>
      <c r="E46">
        <v>5</v>
      </c>
      <c r="F46">
        <v>15</v>
      </c>
      <c r="G46">
        <v>36</v>
      </c>
    </row>
    <row r="47" ht="30.75" spans="1:7">
      <c r="A47" s="108">
        <v>43</v>
      </c>
      <c r="B47" s="109" t="s">
        <v>56</v>
      </c>
      <c r="C47">
        <v>3</v>
      </c>
      <c r="D47">
        <v>6</v>
      </c>
      <c r="E47">
        <v>2</v>
      </c>
      <c r="F47">
        <v>5</v>
      </c>
      <c r="G47">
        <v>11</v>
      </c>
    </row>
    <row r="48" ht="15.75" spans="1:7">
      <c r="A48" s="108">
        <v>44</v>
      </c>
      <c r="B48" s="109" t="s">
        <v>57</v>
      </c>
      <c r="C48">
        <v>9</v>
      </c>
      <c r="D48">
        <v>14</v>
      </c>
      <c r="E48">
        <v>4</v>
      </c>
      <c r="F48">
        <v>11</v>
      </c>
      <c r="G48">
        <v>28</v>
      </c>
    </row>
    <row r="49" ht="15.75" spans="2:2">
      <c r="B49" s="115"/>
    </row>
    <row r="50" ht="15.75" spans="1:2">
      <c r="A50" s="116"/>
      <c r="B50" s="115"/>
    </row>
    <row r="51" ht="15.75" spans="1:1">
      <c r="A51" s="117"/>
    </row>
  </sheetData>
  <mergeCells count="3">
    <mergeCell ref="A1:G1"/>
    <mergeCell ref="A2:A4"/>
    <mergeCell ref="B2:B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G13" sqref="G13"/>
    </sheetView>
  </sheetViews>
  <sheetFormatPr defaultColWidth="9" defaultRowHeight="15" outlineLevelCol="6"/>
  <cols>
    <col min="1" max="1" width="3.71428571428571" customWidth="1"/>
    <col min="2" max="2" width="22.2857142857143" customWidth="1"/>
    <col min="3" max="3" width="17.5714285714286" customWidth="1"/>
    <col min="4" max="4" width="12.2857142857143" customWidth="1"/>
    <col min="5" max="5" width="13" customWidth="1"/>
    <col min="6" max="6" width="12.5714285714286" customWidth="1"/>
    <col min="7" max="7" width="12.2857142857143" customWidth="1"/>
  </cols>
  <sheetData>
    <row r="1" ht="21" spans="1:7">
      <c r="A1" s="91" t="s">
        <v>80</v>
      </c>
      <c r="B1" s="91"/>
      <c r="C1" s="91"/>
      <c r="D1" s="91"/>
      <c r="E1" s="91"/>
      <c r="F1" s="91"/>
      <c r="G1" s="91"/>
    </row>
    <row r="2" ht="20.25" spans="1:7">
      <c r="A2" s="92" t="s">
        <v>81</v>
      </c>
      <c r="B2" s="92"/>
      <c r="C2" s="92"/>
      <c r="D2" s="92"/>
      <c r="E2" s="92"/>
      <c r="F2" s="92"/>
      <c r="G2" s="92"/>
    </row>
    <row r="3" ht="20.25" spans="1:7">
      <c r="A3" s="97"/>
      <c r="B3" s="97"/>
      <c r="C3" s="98" t="s">
        <v>82</v>
      </c>
      <c r="D3" s="99" t="s">
        <v>83</v>
      </c>
      <c r="E3" s="99" t="s">
        <v>84</v>
      </c>
      <c r="F3" s="99" t="s">
        <v>85</v>
      </c>
      <c r="G3" s="99" t="s">
        <v>86</v>
      </c>
    </row>
    <row r="4" ht="25.5" spans="1:7">
      <c r="A4" s="100" t="s">
        <v>1</v>
      </c>
      <c r="B4" s="101" t="s">
        <v>2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</row>
    <row r="5" ht="65.25" customHeight="1" spans="1:7">
      <c r="A5" s="102"/>
      <c r="B5" s="103"/>
      <c r="C5" s="66" t="s">
        <v>9</v>
      </c>
      <c r="D5" s="66" t="s">
        <v>60</v>
      </c>
      <c r="E5" s="66" t="s">
        <v>65</v>
      </c>
      <c r="F5" s="66" t="s">
        <v>71</v>
      </c>
      <c r="G5" s="66" t="s">
        <v>76</v>
      </c>
    </row>
    <row r="6" ht="26.25" customHeight="1" spans="1:7">
      <c r="A6" s="104"/>
      <c r="B6" s="105"/>
      <c r="C6" s="66" t="s">
        <v>13</v>
      </c>
      <c r="D6" s="66" t="s">
        <v>13</v>
      </c>
      <c r="E6" s="66" t="s">
        <v>13</v>
      </c>
      <c r="F6" s="66" t="s">
        <v>13</v>
      </c>
      <c r="G6" s="66" t="s">
        <v>13</v>
      </c>
    </row>
    <row r="7" ht="15.75" spans="1:7">
      <c r="A7" s="106">
        <v>1</v>
      </c>
      <c r="B7" s="107" t="s">
        <v>14</v>
      </c>
      <c r="C7">
        <v>15</v>
      </c>
      <c r="D7">
        <v>23</v>
      </c>
      <c r="E7">
        <v>30</v>
      </c>
      <c r="F7">
        <v>21</v>
      </c>
      <c r="G7">
        <v>16</v>
      </c>
    </row>
    <row r="8" ht="15.75" spans="1:7">
      <c r="A8" s="108">
        <v>2</v>
      </c>
      <c r="B8" s="109" t="s">
        <v>15</v>
      </c>
      <c r="C8">
        <v>16</v>
      </c>
      <c r="D8">
        <v>25</v>
      </c>
      <c r="E8">
        <v>30</v>
      </c>
      <c r="F8">
        <v>21</v>
      </c>
      <c r="G8">
        <v>17</v>
      </c>
    </row>
    <row r="9" ht="15.75" spans="1:7">
      <c r="A9" s="108">
        <v>3</v>
      </c>
      <c r="B9" s="109" t="s">
        <v>16</v>
      </c>
      <c r="C9">
        <v>16</v>
      </c>
      <c r="D9">
        <v>24</v>
      </c>
      <c r="E9">
        <v>28</v>
      </c>
      <c r="F9">
        <v>21</v>
      </c>
      <c r="G9">
        <v>15</v>
      </c>
    </row>
    <row r="10" ht="15.75" spans="1:7">
      <c r="A10" s="108">
        <v>4</v>
      </c>
      <c r="B10" s="109" t="s">
        <v>17</v>
      </c>
      <c r="C10">
        <v>16</v>
      </c>
      <c r="D10">
        <v>24</v>
      </c>
      <c r="E10">
        <v>30</v>
      </c>
      <c r="F10">
        <v>21</v>
      </c>
      <c r="G10">
        <v>16</v>
      </c>
    </row>
    <row r="11" ht="15.75" spans="1:7">
      <c r="A11" s="108">
        <v>5</v>
      </c>
      <c r="B11" s="109" t="s">
        <v>18</v>
      </c>
      <c r="C11">
        <v>16</v>
      </c>
      <c r="D11">
        <v>25</v>
      </c>
      <c r="E11">
        <v>29</v>
      </c>
      <c r="F11">
        <v>21</v>
      </c>
      <c r="G11">
        <v>16</v>
      </c>
    </row>
    <row r="12" ht="30.75" spans="1:7">
      <c r="A12" s="108">
        <v>6</v>
      </c>
      <c r="B12" s="109" t="s">
        <v>19</v>
      </c>
      <c r="C12">
        <v>14</v>
      </c>
      <c r="D12">
        <v>23</v>
      </c>
      <c r="E12">
        <v>30</v>
      </c>
      <c r="F12">
        <v>22</v>
      </c>
      <c r="G12">
        <v>13</v>
      </c>
    </row>
    <row r="13" ht="30.75" spans="1:7">
      <c r="A13" s="108">
        <v>7</v>
      </c>
      <c r="B13" s="109" t="s">
        <v>20</v>
      </c>
      <c r="C13">
        <v>16</v>
      </c>
      <c r="D13">
        <v>25</v>
      </c>
      <c r="E13">
        <v>13</v>
      </c>
      <c r="F13">
        <v>22</v>
      </c>
      <c r="G13">
        <v>15</v>
      </c>
    </row>
    <row r="14" ht="30.75" spans="1:7">
      <c r="A14" s="108">
        <v>8</v>
      </c>
      <c r="B14" s="109" t="s">
        <v>21</v>
      </c>
      <c r="C14">
        <v>16</v>
      </c>
      <c r="D14">
        <v>25</v>
      </c>
      <c r="E14">
        <v>21</v>
      </c>
      <c r="F14">
        <v>22</v>
      </c>
      <c r="G14">
        <v>17</v>
      </c>
    </row>
    <row r="15" ht="15.75" spans="1:7">
      <c r="A15" s="108">
        <v>9</v>
      </c>
      <c r="B15" s="109" t="s">
        <v>22</v>
      </c>
      <c r="C15">
        <v>16</v>
      </c>
      <c r="D15">
        <v>25</v>
      </c>
      <c r="E15">
        <v>27</v>
      </c>
      <c r="F15">
        <v>20</v>
      </c>
      <c r="G15">
        <v>14</v>
      </c>
    </row>
    <row r="16" ht="15.75" spans="1:7">
      <c r="A16" s="108">
        <v>10</v>
      </c>
      <c r="B16" s="109" t="s">
        <v>23</v>
      </c>
      <c r="C16">
        <v>15</v>
      </c>
      <c r="D16">
        <v>25</v>
      </c>
      <c r="E16">
        <v>30</v>
      </c>
      <c r="F16">
        <v>21</v>
      </c>
      <c r="G16">
        <v>16</v>
      </c>
    </row>
    <row r="17" ht="30.75" spans="1:7">
      <c r="A17" s="108">
        <v>11</v>
      </c>
      <c r="B17" s="109" t="s">
        <v>24</v>
      </c>
      <c r="C17">
        <v>14</v>
      </c>
      <c r="D17">
        <v>25</v>
      </c>
      <c r="E17">
        <v>30</v>
      </c>
      <c r="F17">
        <v>21</v>
      </c>
      <c r="G17">
        <v>13</v>
      </c>
    </row>
    <row r="18" ht="15.75" spans="1:7">
      <c r="A18" s="108">
        <v>12</v>
      </c>
      <c r="B18" s="109" t="s">
        <v>25</v>
      </c>
      <c r="C18">
        <v>16</v>
      </c>
      <c r="D18">
        <v>23</v>
      </c>
      <c r="E18">
        <v>29</v>
      </c>
      <c r="F18">
        <v>21</v>
      </c>
      <c r="G18">
        <v>16</v>
      </c>
    </row>
    <row r="19" ht="15.75" spans="1:7">
      <c r="A19" s="108">
        <v>13</v>
      </c>
      <c r="B19" s="109" t="s">
        <v>26</v>
      </c>
      <c r="C19">
        <v>16</v>
      </c>
      <c r="D19">
        <v>24</v>
      </c>
      <c r="E19">
        <v>30</v>
      </c>
      <c r="F19">
        <v>19</v>
      </c>
      <c r="G19">
        <v>16</v>
      </c>
    </row>
    <row r="20" ht="30.75" spans="1:7">
      <c r="A20" s="108">
        <v>14</v>
      </c>
      <c r="B20" s="109" t="s">
        <v>27</v>
      </c>
      <c r="C20">
        <v>16</v>
      </c>
      <c r="D20">
        <v>25</v>
      </c>
      <c r="E20">
        <v>30</v>
      </c>
      <c r="F20">
        <v>22</v>
      </c>
      <c r="G20">
        <v>15</v>
      </c>
    </row>
    <row r="21" ht="30.75" spans="1:7">
      <c r="A21" s="108">
        <v>15</v>
      </c>
      <c r="B21" s="109" t="s">
        <v>28</v>
      </c>
      <c r="C21">
        <v>15</v>
      </c>
      <c r="D21">
        <v>23</v>
      </c>
      <c r="E21">
        <v>29</v>
      </c>
      <c r="F21">
        <v>22</v>
      </c>
      <c r="G21">
        <v>13</v>
      </c>
    </row>
    <row r="22" ht="15.75" spans="1:7">
      <c r="A22" s="108">
        <v>16</v>
      </c>
      <c r="B22" s="109" t="s">
        <v>29</v>
      </c>
      <c r="C22">
        <v>15</v>
      </c>
      <c r="D22">
        <v>25</v>
      </c>
      <c r="E22">
        <v>30</v>
      </c>
      <c r="F22">
        <v>21</v>
      </c>
      <c r="G22">
        <v>15</v>
      </c>
    </row>
    <row r="23" ht="15.75" spans="1:7">
      <c r="A23" s="108">
        <v>17</v>
      </c>
      <c r="B23" s="110" t="s">
        <v>30</v>
      </c>
      <c r="C23">
        <v>16</v>
      </c>
      <c r="D23">
        <v>25</v>
      </c>
      <c r="E23">
        <v>20</v>
      </c>
      <c r="F23">
        <v>21</v>
      </c>
      <c r="G23">
        <v>14</v>
      </c>
    </row>
    <row r="24" ht="15.75" spans="1:7">
      <c r="A24" s="108">
        <v>18</v>
      </c>
      <c r="B24" s="109" t="s">
        <v>31</v>
      </c>
      <c r="C24">
        <v>15</v>
      </c>
      <c r="D24">
        <v>25</v>
      </c>
      <c r="E24">
        <v>26</v>
      </c>
      <c r="F24">
        <v>22</v>
      </c>
      <c r="G24">
        <v>15</v>
      </c>
    </row>
    <row r="25" ht="15.75" spans="1:7">
      <c r="A25" s="108">
        <v>19</v>
      </c>
      <c r="B25" s="109" t="s">
        <v>32</v>
      </c>
      <c r="C25">
        <v>16</v>
      </c>
      <c r="D25">
        <v>25</v>
      </c>
      <c r="E25">
        <v>30</v>
      </c>
      <c r="F25">
        <v>22</v>
      </c>
      <c r="G25">
        <v>17</v>
      </c>
    </row>
    <row r="26" ht="15.75" spans="1:7">
      <c r="A26" s="108">
        <v>20</v>
      </c>
      <c r="B26" s="109" t="s">
        <v>33</v>
      </c>
      <c r="C26">
        <v>16</v>
      </c>
      <c r="D26">
        <v>25</v>
      </c>
      <c r="E26">
        <v>18</v>
      </c>
      <c r="F26">
        <v>22</v>
      </c>
      <c r="G26">
        <v>15</v>
      </c>
    </row>
    <row r="27" ht="15.75" spans="1:7">
      <c r="A27" s="108">
        <v>21</v>
      </c>
      <c r="B27" s="109" t="s">
        <v>34</v>
      </c>
      <c r="C27">
        <v>15</v>
      </c>
      <c r="D27">
        <v>25</v>
      </c>
      <c r="E27">
        <v>30</v>
      </c>
      <c r="F27">
        <v>21</v>
      </c>
      <c r="G27">
        <v>17</v>
      </c>
    </row>
    <row r="28" ht="15.75" spans="1:7">
      <c r="A28" s="108">
        <v>22</v>
      </c>
      <c r="B28" s="109" t="s">
        <v>35</v>
      </c>
      <c r="C28">
        <v>16</v>
      </c>
      <c r="D28">
        <v>24</v>
      </c>
      <c r="E28">
        <v>30</v>
      </c>
      <c r="F28">
        <v>20</v>
      </c>
      <c r="G28">
        <v>15</v>
      </c>
    </row>
    <row r="29" ht="15.75" spans="1:7">
      <c r="A29" s="108">
        <v>23</v>
      </c>
      <c r="B29" s="109" t="s">
        <v>36</v>
      </c>
      <c r="C29">
        <v>16</v>
      </c>
      <c r="D29">
        <v>25</v>
      </c>
      <c r="E29">
        <v>30</v>
      </c>
      <c r="F29">
        <v>21</v>
      </c>
      <c r="G29">
        <v>17</v>
      </c>
    </row>
    <row r="30" ht="30.75" spans="1:7">
      <c r="A30" s="108">
        <v>24</v>
      </c>
      <c r="B30" s="109" t="s">
        <v>37</v>
      </c>
      <c r="C30">
        <v>15</v>
      </c>
      <c r="D30">
        <v>23</v>
      </c>
      <c r="E30">
        <v>21</v>
      </c>
      <c r="F30">
        <v>22</v>
      </c>
      <c r="G30">
        <v>15</v>
      </c>
    </row>
    <row r="31" ht="45.75" spans="1:7">
      <c r="A31" s="108">
        <v>25</v>
      </c>
      <c r="B31" s="109" t="s">
        <v>38</v>
      </c>
      <c r="C31">
        <v>16</v>
      </c>
      <c r="D31">
        <v>24</v>
      </c>
      <c r="E31">
        <v>30</v>
      </c>
      <c r="F31">
        <v>16</v>
      </c>
      <c r="G31">
        <v>17</v>
      </c>
    </row>
    <row r="32" ht="15.75" spans="1:7">
      <c r="A32" s="108">
        <v>26</v>
      </c>
      <c r="B32" s="109" t="s">
        <v>39</v>
      </c>
      <c r="C32">
        <v>15</v>
      </c>
      <c r="D32">
        <v>24</v>
      </c>
      <c r="E32">
        <v>30</v>
      </c>
      <c r="F32">
        <v>21</v>
      </c>
      <c r="G32">
        <v>17</v>
      </c>
    </row>
    <row r="33" ht="30.75" spans="1:7">
      <c r="A33" s="108">
        <v>27</v>
      </c>
      <c r="B33" s="110" t="s">
        <v>40</v>
      </c>
      <c r="C33">
        <v>14</v>
      </c>
      <c r="D33">
        <v>25</v>
      </c>
      <c r="E33">
        <v>27</v>
      </c>
      <c r="F33">
        <v>22</v>
      </c>
      <c r="G33">
        <v>9</v>
      </c>
    </row>
    <row r="34" ht="15.75" spans="1:7">
      <c r="A34" s="108">
        <v>28</v>
      </c>
      <c r="B34" s="111" t="s">
        <v>41</v>
      </c>
      <c r="C34">
        <v>15</v>
      </c>
      <c r="D34">
        <v>25</v>
      </c>
      <c r="E34">
        <v>30</v>
      </c>
      <c r="F34">
        <v>19</v>
      </c>
      <c r="G34">
        <v>14</v>
      </c>
    </row>
    <row r="35" ht="15.75" spans="1:7">
      <c r="A35" s="108">
        <v>29</v>
      </c>
      <c r="B35" s="109" t="s">
        <v>42</v>
      </c>
      <c r="C35">
        <v>16</v>
      </c>
      <c r="D35">
        <v>25</v>
      </c>
      <c r="E35">
        <v>30</v>
      </c>
      <c r="F35">
        <v>22</v>
      </c>
      <c r="G35">
        <v>17</v>
      </c>
    </row>
    <row r="36" ht="30.75" spans="1:7">
      <c r="A36" s="108">
        <v>30</v>
      </c>
      <c r="B36" s="109" t="s">
        <v>43</v>
      </c>
      <c r="C36">
        <v>16</v>
      </c>
      <c r="D36">
        <v>25</v>
      </c>
      <c r="E36">
        <v>30</v>
      </c>
      <c r="F36">
        <v>20</v>
      </c>
      <c r="G36">
        <v>17</v>
      </c>
    </row>
    <row r="37" ht="45.75" spans="1:7">
      <c r="A37" s="108">
        <v>31</v>
      </c>
      <c r="B37" s="109" t="s">
        <v>44</v>
      </c>
      <c r="C37">
        <v>16</v>
      </c>
      <c r="D37">
        <v>25</v>
      </c>
      <c r="E37">
        <v>29</v>
      </c>
      <c r="F37">
        <v>15</v>
      </c>
      <c r="G37">
        <v>16</v>
      </c>
    </row>
    <row r="38" ht="15.75" spans="1:7">
      <c r="A38" s="108">
        <v>32</v>
      </c>
      <c r="B38" s="109" t="s">
        <v>45</v>
      </c>
      <c r="C38">
        <v>14</v>
      </c>
      <c r="D38">
        <v>24</v>
      </c>
      <c r="E38">
        <v>24</v>
      </c>
      <c r="F38">
        <v>19</v>
      </c>
      <c r="G38">
        <v>7</v>
      </c>
    </row>
    <row r="39" ht="30.75" spans="1:7">
      <c r="A39" s="108">
        <v>33</v>
      </c>
      <c r="B39" s="109" t="s">
        <v>46</v>
      </c>
      <c r="C39">
        <v>15</v>
      </c>
      <c r="D39">
        <v>23</v>
      </c>
      <c r="E39">
        <v>30</v>
      </c>
      <c r="F39">
        <v>18</v>
      </c>
      <c r="G39">
        <v>15</v>
      </c>
    </row>
    <row r="40" ht="30.75" spans="1:7">
      <c r="A40" s="108">
        <v>34</v>
      </c>
      <c r="B40" s="109" t="s">
        <v>47</v>
      </c>
      <c r="C40">
        <v>16</v>
      </c>
      <c r="D40">
        <v>24</v>
      </c>
      <c r="E40">
        <v>30</v>
      </c>
      <c r="F40">
        <v>22</v>
      </c>
      <c r="G40">
        <v>13</v>
      </c>
    </row>
    <row r="41" ht="15.75" spans="1:7">
      <c r="A41" s="108">
        <v>35</v>
      </c>
      <c r="B41" s="109" t="s">
        <v>48</v>
      </c>
      <c r="C41">
        <v>15</v>
      </c>
      <c r="D41">
        <v>25</v>
      </c>
      <c r="E41">
        <v>30</v>
      </c>
      <c r="F41">
        <v>21</v>
      </c>
      <c r="G41">
        <v>16</v>
      </c>
    </row>
    <row r="42" ht="30.75" spans="1:7">
      <c r="A42" s="108">
        <v>36</v>
      </c>
      <c r="B42" s="109" t="s">
        <v>49</v>
      </c>
      <c r="C42">
        <v>16</v>
      </c>
      <c r="D42">
        <v>25</v>
      </c>
      <c r="E42">
        <v>30</v>
      </c>
      <c r="F42">
        <v>21</v>
      </c>
      <c r="G42">
        <v>17</v>
      </c>
    </row>
    <row r="43" ht="15.75" spans="1:7">
      <c r="A43" s="112">
        <v>37</v>
      </c>
      <c r="B43" s="109" t="s">
        <v>50</v>
      </c>
      <c r="C43">
        <v>16</v>
      </c>
      <c r="D43">
        <v>25</v>
      </c>
      <c r="E43">
        <v>30</v>
      </c>
      <c r="F43">
        <v>22</v>
      </c>
      <c r="G43">
        <v>17</v>
      </c>
    </row>
    <row r="44" ht="15.75" spans="1:7">
      <c r="A44" s="108">
        <v>38</v>
      </c>
      <c r="B44" s="109" t="s">
        <v>51</v>
      </c>
      <c r="C44">
        <v>15</v>
      </c>
      <c r="D44">
        <v>25</v>
      </c>
      <c r="E44">
        <v>30</v>
      </c>
      <c r="F44">
        <v>19</v>
      </c>
      <c r="G44">
        <v>17</v>
      </c>
    </row>
    <row r="45" ht="15.75" spans="1:7">
      <c r="A45" s="108">
        <v>39</v>
      </c>
      <c r="B45" s="109" t="s">
        <v>52</v>
      </c>
      <c r="C45">
        <v>16</v>
      </c>
      <c r="D45">
        <v>25</v>
      </c>
      <c r="E45">
        <v>30</v>
      </c>
      <c r="F45">
        <v>21</v>
      </c>
      <c r="G45">
        <v>16</v>
      </c>
    </row>
    <row r="46" ht="30.75" spans="1:7">
      <c r="A46" s="108">
        <v>40</v>
      </c>
      <c r="B46" s="109" t="s">
        <v>53</v>
      </c>
      <c r="C46">
        <v>13</v>
      </c>
      <c r="D46">
        <v>17</v>
      </c>
      <c r="E46">
        <v>30</v>
      </c>
      <c r="F46">
        <v>18</v>
      </c>
      <c r="G46">
        <v>17</v>
      </c>
    </row>
    <row r="47" ht="15.75" spans="1:7">
      <c r="A47" s="108">
        <v>41</v>
      </c>
      <c r="B47" s="109" t="s">
        <v>54</v>
      </c>
      <c r="C47">
        <v>15</v>
      </c>
      <c r="D47">
        <v>23</v>
      </c>
      <c r="E47">
        <v>26</v>
      </c>
      <c r="F47">
        <v>21</v>
      </c>
      <c r="G47">
        <v>10</v>
      </c>
    </row>
    <row r="48" ht="30.75" spans="1:7">
      <c r="A48" s="108">
        <v>42</v>
      </c>
      <c r="B48" s="109" t="s">
        <v>55</v>
      </c>
      <c r="C48">
        <v>16</v>
      </c>
      <c r="D48">
        <v>23</v>
      </c>
      <c r="E48">
        <v>30</v>
      </c>
      <c r="F48">
        <v>19</v>
      </c>
      <c r="G48">
        <v>17</v>
      </c>
    </row>
    <row r="49" ht="45.75" spans="1:7">
      <c r="A49" s="108">
        <v>43</v>
      </c>
      <c r="B49" s="109" t="s">
        <v>56</v>
      </c>
      <c r="C49">
        <v>15</v>
      </c>
      <c r="D49">
        <v>16</v>
      </c>
      <c r="E49">
        <v>28</v>
      </c>
      <c r="F49">
        <v>19</v>
      </c>
      <c r="G49">
        <v>6</v>
      </c>
    </row>
    <row r="50" ht="30.75" spans="1:7">
      <c r="A50" s="108">
        <v>44</v>
      </c>
      <c r="B50" s="109" t="s">
        <v>57</v>
      </c>
      <c r="C50">
        <v>15</v>
      </c>
      <c r="D50">
        <v>25</v>
      </c>
      <c r="E50">
        <v>24</v>
      </c>
      <c r="F50">
        <v>19</v>
      </c>
      <c r="G50">
        <v>14</v>
      </c>
    </row>
  </sheetData>
  <mergeCells count="4">
    <mergeCell ref="A1:G1"/>
    <mergeCell ref="A2:G2"/>
    <mergeCell ref="A4:A6"/>
    <mergeCell ref="B4:B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A11" workbookViewId="0">
      <selection activeCell="F19" sqref="F19"/>
    </sheetView>
  </sheetViews>
  <sheetFormatPr defaultColWidth="9" defaultRowHeight="15"/>
  <cols>
    <col min="1" max="1" width="4.71428571428571" customWidth="1"/>
    <col min="2" max="2" width="32.1428571428571" customWidth="1"/>
    <col min="3" max="3" width="14.4285714285714" customWidth="1"/>
    <col min="4" max="4" width="8.28571428571429" customWidth="1"/>
    <col min="5" max="5" width="13.5714285714286" customWidth="1"/>
    <col min="6" max="6" width="11.7142857142857" customWidth="1"/>
    <col min="7" max="7" width="13.8571428571429" customWidth="1"/>
    <col min="8" max="8" width="7" customWidth="1"/>
    <col min="9" max="9" width="13" customWidth="1"/>
    <col min="10" max="10" width="9.71428571428571" customWidth="1"/>
    <col min="11" max="11" width="13" customWidth="1"/>
    <col min="12" max="12" width="8.28571428571429" customWidth="1"/>
  </cols>
  <sheetData>
    <row r="1" ht="21" spans="1:12">
      <c r="A1" s="91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ht="20.25" spans="1:12">
      <c r="A2" s="92" t="s">
        <v>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9.25" customHeight="1" spans="1:12">
      <c r="A3" s="69" t="s">
        <v>1</v>
      </c>
      <c r="B3" s="83" t="s">
        <v>2</v>
      </c>
      <c r="C3" s="76" t="s">
        <v>3</v>
      </c>
      <c r="D3" s="76"/>
      <c r="E3" s="11" t="s">
        <v>4</v>
      </c>
      <c r="F3" s="11"/>
      <c r="G3" s="11" t="s">
        <v>87</v>
      </c>
      <c r="H3" s="11"/>
      <c r="I3" s="11" t="s">
        <v>6</v>
      </c>
      <c r="J3" s="11"/>
      <c r="K3" s="11" t="s">
        <v>88</v>
      </c>
      <c r="L3" s="11"/>
    </row>
    <row r="4" ht="40.5" customHeight="1" spans="1:12">
      <c r="A4" s="69"/>
      <c r="B4" s="83"/>
      <c r="C4" s="11" t="s">
        <v>89</v>
      </c>
      <c r="D4" s="11"/>
      <c r="E4" s="11" t="s">
        <v>90</v>
      </c>
      <c r="F4" s="11"/>
      <c r="G4" s="11" t="s">
        <v>91</v>
      </c>
      <c r="H4" s="11"/>
      <c r="I4" s="11" t="s">
        <v>92</v>
      </c>
      <c r="J4" s="11"/>
      <c r="K4" s="11" t="s">
        <v>93</v>
      </c>
      <c r="L4" s="11"/>
    </row>
    <row r="5" ht="30.75" customHeight="1" spans="1:12">
      <c r="A5" s="69"/>
      <c r="B5" s="83"/>
      <c r="C5" s="11" t="s">
        <v>13</v>
      </c>
      <c r="D5" s="13" t="s">
        <v>94</v>
      </c>
      <c r="E5" s="11" t="s">
        <v>13</v>
      </c>
      <c r="F5" s="13" t="s">
        <v>94</v>
      </c>
      <c r="G5" s="11" t="s">
        <v>13</v>
      </c>
      <c r="H5" s="13" t="s">
        <v>94</v>
      </c>
      <c r="I5" s="11" t="s">
        <v>13</v>
      </c>
      <c r="J5" s="13" t="s">
        <v>94</v>
      </c>
      <c r="K5" s="11" t="s">
        <v>13</v>
      </c>
      <c r="L5" s="13" t="s">
        <v>94</v>
      </c>
    </row>
    <row r="6" ht="18.75" customHeight="1" spans="1:12">
      <c r="A6" s="71">
        <v>1</v>
      </c>
      <c r="B6" s="85" t="s">
        <v>14</v>
      </c>
      <c r="C6" s="13">
        <f>SUM(CALCULATION!AM1:AO1)</f>
        <v>85</v>
      </c>
      <c r="D6" s="90">
        <f t="shared" ref="D6:D49" si="0">C6/90*100</f>
        <v>94.4444444444444</v>
      </c>
      <c r="E6" s="13">
        <f>SUM(CALCULATION!I1:M1)</f>
        <v>105</v>
      </c>
      <c r="F6" s="90">
        <f t="shared" ref="F6:F49" si="1">E6/110*100</f>
        <v>95.4545454545455</v>
      </c>
      <c r="G6" s="13">
        <f>SUM(CALCULATION!Q1:U1)</f>
        <v>62</v>
      </c>
      <c r="H6" s="90">
        <f t="shared" ref="H6:H49" si="2">G6/65*100</f>
        <v>95.3846153846154</v>
      </c>
      <c r="I6" s="13">
        <f>SUM(CALCULATION!Y1:AC1)</f>
        <v>78</v>
      </c>
      <c r="J6" s="90">
        <f t="shared" ref="J6:J49" si="3">I6/126*100</f>
        <v>61.9047619047619</v>
      </c>
      <c r="K6" s="13">
        <f>SUM(CALCULATION!AG1:AK1)</f>
        <v>110</v>
      </c>
      <c r="L6" s="90">
        <f t="shared" ref="L6:L49" si="4">K6/126*100</f>
        <v>87.3015873015873</v>
      </c>
    </row>
    <row r="7" ht="18.75" customHeight="1" spans="1:12">
      <c r="A7" s="71">
        <v>2</v>
      </c>
      <c r="B7" s="85" t="s">
        <v>15</v>
      </c>
      <c r="C7" s="13">
        <f>SUM(CALCULATION!AM2:AO2)</f>
        <v>86</v>
      </c>
      <c r="D7" s="90">
        <f t="shared" si="0"/>
        <v>95.5555555555556</v>
      </c>
      <c r="E7" s="13">
        <f>SUM(CALCULATION!I2:M2)</f>
        <v>109</v>
      </c>
      <c r="F7" s="90">
        <f t="shared" si="1"/>
        <v>99.0909090909091</v>
      </c>
      <c r="G7" s="13">
        <f>SUM(CALCULATION!Q2:U2)</f>
        <v>62</v>
      </c>
      <c r="H7" s="90">
        <f t="shared" si="2"/>
        <v>95.3846153846154</v>
      </c>
      <c r="I7" s="13">
        <f>SUM(CALCULATION!Y2:AC2)</f>
        <v>82</v>
      </c>
      <c r="J7" s="90">
        <f t="shared" si="3"/>
        <v>65.0793650793651</v>
      </c>
      <c r="K7" s="13">
        <f>SUM(CALCULATION!AG2:AK2)</f>
        <v>114</v>
      </c>
      <c r="L7" s="90">
        <f t="shared" si="4"/>
        <v>90.4761904761905</v>
      </c>
    </row>
    <row r="8" ht="18.75" customHeight="1" spans="1:12">
      <c r="A8" s="71">
        <v>3</v>
      </c>
      <c r="B8" s="85" t="s">
        <v>16</v>
      </c>
      <c r="C8" s="13">
        <f>SUM(CALCULATION!AM3:AO3)</f>
        <v>83</v>
      </c>
      <c r="D8" s="90">
        <f t="shared" si="0"/>
        <v>92.2222222222222</v>
      </c>
      <c r="E8" s="13">
        <f>SUM(CALCULATION!I3:M3)</f>
        <v>104</v>
      </c>
      <c r="F8" s="90">
        <f t="shared" si="1"/>
        <v>94.5454545454545</v>
      </c>
      <c r="G8" s="13">
        <f>SUM(CALCULATION!Q3:U3)</f>
        <v>64</v>
      </c>
      <c r="H8" s="90">
        <f t="shared" si="2"/>
        <v>98.4615384615385</v>
      </c>
      <c r="I8" s="13">
        <f>SUM(CALCULATION!Y3:AC3)</f>
        <v>80</v>
      </c>
      <c r="J8" s="90">
        <f t="shared" si="3"/>
        <v>63.4920634920635</v>
      </c>
      <c r="K8" s="13">
        <f>SUM(CALCULATION!AG3:AK3)</f>
        <v>112</v>
      </c>
      <c r="L8" s="90">
        <f t="shared" si="4"/>
        <v>88.8888888888889</v>
      </c>
    </row>
    <row r="9" ht="18.75" customHeight="1" spans="1:12">
      <c r="A9" s="71">
        <v>4</v>
      </c>
      <c r="B9" s="85" t="s">
        <v>17</v>
      </c>
      <c r="C9" s="13">
        <f>SUM(CALCULATION!AM4:AO4)</f>
        <v>88</v>
      </c>
      <c r="D9" s="90">
        <f t="shared" si="0"/>
        <v>97.7777777777778</v>
      </c>
      <c r="E9" s="13">
        <f>SUM(CALCULATION!I4:M4)</f>
        <v>107</v>
      </c>
      <c r="F9" s="90">
        <f t="shared" si="1"/>
        <v>97.2727272727273</v>
      </c>
      <c r="G9" s="13">
        <f>SUM(CALCULATION!Q4:U4)</f>
        <v>63</v>
      </c>
      <c r="H9" s="90">
        <f t="shared" si="2"/>
        <v>96.9230769230769</v>
      </c>
      <c r="I9" s="13">
        <f>SUM(CALCULATION!Y4:AC4)</f>
        <v>82</v>
      </c>
      <c r="J9" s="90">
        <f t="shared" si="3"/>
        <v>65.0793650793651</v>
      </c>
      <c r="K9" s="13">
        <f>SUM(CALCULATION!AG4:AK4)</f>
        <v>116</v>
      </c>
      <c r="L9" s="90">
        <f t="shared" si="4"/>
        <v>92.0634920634921</v>
      </c>
    </row>
    <row r="10" ht="15.75" customHeight="1" spans="1:12">
      <c r="A10" s="71">
        <v>5</v>
      </c>
      <c r="B10" s="85" t="s">
        <v>18</v>
      </c>
      <c r="C10" s="13">
        <f>SUM(CALCULATION!AM5:AO5)</f>
        <v>87</v>
      </c>
      <c r="D10" s="90">
        <f t="shared" si="0"/>
        <v>96.6666666666667</v>
      </c>
      <c r="E10" s="13">
        <f>SUM(CALCULATION!I5:M5)</f>
        <v>107</v>
      </c>
      <c r="F10" s="90">
        <f t="shared" si="1"/>
        <v>97.2727272727273</v>
      </c>
      <c r="G10" s="13">
        <f>SUM(CALCULATION!Q5:U5)</f>
        <v>62</v>
      </c>
      <c r="H10" s="90">
        <f t="shared" si="2"/>
        <v>95.3846153846154</v>
      </c>
      <c r="I10" s="13">
        <f>SUM(CALCULATION!Y5:AC5)</f>
        <v>82</v>
      </c>
      <c r="J10" s="90">
        <f t="shared" si="3"/>
        <v>65.0793650793651</v>
      </c>
      <c r="K10" s="13">
        <f>SUM(CALCULATION!AG5:AK5)</f>
        <v>112</v>
      </c>
      <c r="L10" s="90">
        <f t="shared" si="4"/>
        <v>88.8888888888889</v>
      </c>
    </row>
    <row r="11" ht="18" customHeight="1" spans="1:12">
      <c r="A11" s="71">
        <v>6</v>
      </c>
      <c r="B11" s="85" t="s">
        <v>19</v>
      </c>
      <c r="C11" s="13">
        <f>SUM(CALCULATION!AM6:AO6)</f>
        <v>82</v>
      </c>
      <c r="D11" s="90">
        <f t="shared" si="0"/>
        <v>91.1111111111111</v>
      </c>
      <c r="E11" s="13">
        <f>SUM(CALCULATION!I6:M6)</f>
        <v>102</v>
      </c>
      <c r="F11" s="90">
        <f t="shared" si="1"/>
        <v>92.7272727272727</v>
      </c>
      <c r="G11" s="13">
        <f>SUM(CALCULATION!Q6:U6)</f>
        <v>64</v>
      </c>
      <c r="H11" s="90">
        <f t="shared" si="2"/>
        <v>98.4615384615385</v>
      </c>
      <c r="I11" s="13">
        <f>SUM(CALCULATION!Y6:AC6)</f>
        <v>79</v>
      </c>
      <c r="J11" s="90">
        <f t="shared" si="3"/>
        <v>62.6984126984127</v>
      </c>
      <c r="K11" s="13">
        <f>SUM(CALCULATION!AG6:AK6)</f>
        <v>103</v>
      </c>
      <c r="L11" s="90">
        <f t="shared" si="4"/>
        <v>81.7460317460317</v>
      </c>
    </row>
    <row r="12" ht="15.75" customHeight="1" spans="1:12">
      <c r="A12" s="71">
        <v>7</v>
      </c>
      <c r="B12" s="85" t="s">
        <v>20</v>
      </c>
      <c r="C12" s="13">
        <f>SUM(CALCULATION!AM7:AO7)</f>
        <v>73</v>
      </c>
      <c r="D12" s="90">
        <f t="shared" si="0"/>
        <v>81.1111111111111</v>
      </c>
      <c r="E12" s="13">
        <f>SUM(CALCULATION!I7:M7)</f>
        <v>91</v>
      </c>
      <c r="F12" s="90">
        <f t="shared" si="1"/>
        <v>82.7272727272727</v>
      </c>
      <c r="G12" s="13">
        <f>SUM(CALCULATION!Q7:U7)</f>
        <v>55</v>
      </c>
      <c r="H12" s="90">
        <f t="shared" si="2"/>
        <v>84.6153846153846</v>
      </c>
      <c r="I12" s="13">
        <f>SUM(CALCULATION!Y7:AC7)</f>
        <v>73</v>
      </c>
      <c r="J12" s="90">
        <f t="shared" si="3"/>
        <v>57.9365079365079</v>
      </c>
      <c r="K12" s="13">
        <f>SUM(CALCULATION!AG7:AK7)</f>
        <v>104</v>
      </c>
      <c r="L12" s="90">
        <f t="shared" si="4"/>
        <v>82.5396825396825</v>
      </c>
    </row>
    <row r="13" ht="16.5" customHeight="1" spans="1:12">
      <c r="A13" s="71">
        <v>8</v>
      </c>
      <c r="B13" s="85" t="s">
        <v>21</v>
      </c>
      <c r="C13" s="13">
        <f>SUM(CALCULATION!AM8:AO8)</f>
        <v>88</v>
      </c>
      <c r="D13" s="90">
        <f t="shared" si="0"/>
        <v>97.7777777777778</v>
      </c>
      <c r="E13" s="13">
        <f>SUM(CALCULATION!I8:M8)</f>
        <v>101</v>
      </c>
      <c r="F13" s="90">
        <f t="shared" si="1"/>
        <v>91.8181818181818</v>
      </c>
      <c r="G13" s="13">
        <f>SUM(CALCULATION!Q8:U8)</f>
        <v>59</v>
      </c>
      <c r="H13" s="90">
        <f t="shared" si="2"/>
        <v>90.7692307692308</v>
      </c>
      <c r="I13" s="13">
        <f>SUM(CALCULATION!Y8:AC8)</f>
        <v>79</v>
      </c>
      <c r="J13" s="90">
        <f t="shared" si="3"/>
        <v>62.6984126984127</v>
      </c>
      <c r="K13" s="13">
        <f>SUM(CALCULATION!AG8:AK8)</f>
        <v>112</v>
      </c>
      <c r="L13" s="90">
        <f t="shared" si="4"/>
        <v>88.8888888888889</v>
      </c>
    </row>
    <row r="14" ht="18.75" customHeight="1" spans="1:12">
      <c r="A14" s="71">
        <v>9</v>
      </c>
      <c r="B14" s="85" t="s">
        <v>22</v>
      </c>
      <c r="C14" s="13">
        <f>SUM(CALCULATION!AM9:AO9)</f>
        <v>82</v>
      </c>
      <c r="D14" s="90">
        <f t="shared" si="0"/>
        <v>91.1111111111111</v>
      </c>
      <c r="E14" s="13">
        <f>SUM(CALCULATION!I9:M9)</f>
        <v>102</v>
      </c>
      <c r="F14" s="90">
        <f t="shared" si="1"/>
        <v>92.7272727272727</v>
      </c>
      <c r="G14" s="13">
        <f>SUM(CALCULATION!Q9:U9)</f>
        <v>59</v>
      </c>
      <c r="H14" s="90">
        <f t="shared" si="2"/>
        <v>90.7692307692308</v>
      </c>
      <c r="I14" s="13">
        <f>SUM(CALCULATION!Y9:AC9)</f>
        <v>79</v>
      </c>
      <c r="J14" s="90">
        <f t="shared" si="3"/>
        <v>62.6984126984127</v>
      </c>
      <c r="K14" s="13">
        <f>SUM(CALCULATION!AG9:AK9)</f>
        <v>106</v>
      </c>
      <c r="L14" s="90">
        <f t="shared" si="4"/>
        <v>84.1269841269841</v>
      </c>
    </row>
    <row r="15" ht="18.75" customHeight="1" spans="1:12">
      <c r="A15" s="71">
        <v>10</v>
      </c>
      <c r="B15" s="85" t="s">
        <v>23</v>
      </c>
      <c r="C15" s="13">
        <f>SUM(CALCULATION!AM10:AO10)</f>
        <v>87</v>
      </c>
      <c r="D15" s="90">
        <f t="shared" si="0"/>
        <v>96.6666666666667</v>
      </c>
      <c r="E15" s="13">
        <f>SUM(CALCULATION!I10:M10)</f>
        <v>107</v>
      </c>
      <c r="F15" s="90">
        <f t="shared" si="1"/>
        <v>97.2727272727273</v>
      </c>
      <c r="G15" s="13">
        <f>SUM(CALCULATION!Q10:U10)</f>
        <v>62</v>
      </c>
      <c r="H15" s="90">
        <f t="shared" si="2"/>
        <v>95.3846153846154</v>
      </c>
      <c r="I15" s="13">
        <f>SUM(CALCULATION!Y10:AC10)</f>
        <v>82</v>
      </c>
      <c r="J15" s="90">
        <f t="shared" si="3"/>
        <v>65.0793650793651</v>
      </c>
      <c r="K15" s="13">
        <f>SUM(CALCULATION!AG10:AK10)</f>
        <v>114</v>
      </c>
      <c r="L15" s="90">
        <f t="shared" si="4"/>
        <v>90.4761904761905</v>
      </c>
    </row>
    <row r="16" ht="17.25" customHeight="1" spans="1:12">
      <c r="A16" s="71">
        <v>11</v>
      </c>
      <c r="B16" s="85" t="s">
        <v>24</v>
      </c>
      <c r="C16" s="13">
        <f>SUM(CALCULATION!AM11:AO11)</f>
        <v>82</v>
      </c>
      <c r="D16" s="90">
        <f t="shared" si="0"/>
        <v>91.1111111111111</v>
      </c>
      <c r="E16" s="13">
        <f>SUM(CALCULATION!I11:M11)</f>
        <v>103</v>
      </c>
      <c r="F16" s="90">
        <f t="shared" si="1"/>
        <v>93.6363636363636</v>
      </c>
      <c r="G16" s="13">
        <f>SUM(CALCULATION!Q11:U11)</f>
        <v>60</v>
      </c>
      <c r="H16" s="90">
        <f t="shared" si="2"/>
        <v>92.3076923076923</v>
      </c>
      <c r="I16" s="13">
        <f>SUM(CALCULATION!Y11:AC11)</f>
        <v>78</v>
      </c>
      <c r="J16" s="90">
        <f t="shared" si="3"/>
        <v>61.9047619047619</v>
      </c>
      <c r="K16" s="13">
        <f>SUM(CALCULATION!AG11:AK11)</f>
        <v>102</v>
      </c>
      <c r="L16" s="90">
        <f t="shared" si="4"/>
        <v>80.9523809523809</v>
      </c>
    </row>
    <row r="17" ht="18.75" customHeight="1" spans="1:12">
      <c r="A17" s="71">
        <v>12</v>
      </c>
      <c r="B17" s="85" t="s">
        <v>25</v>
      </c>
      <c r="C17" s="13">
        <f>SUM(CALCULATION!AM12:AO12)</f>
        <v>85</v>
      </c>
      <c r="D17" s="90">
        <f t="shared" si="0"/>
        <v>94.4444444444444</v>
      </c>
      <c r="E17" s="13">
        <f>SUM(CALCULATION!I12:M12)</f>
        <v>105</v>
      </c>
      <c r="F17" s="90">
        <f t="shared" si="1"/>
        <v>95.4545454545455</v>
      </c>
      <c r="G17" s="13">
        <f>SUM(CALCULATION!Q12:U12)</f>
        <v>59</v>
      </c>
      <c r="H17" s="90">
        <f t="shared" si="2"/>
        <v>90.7692307692308</v>
      </c>
      <c r="I17" s="13">
        <f>SUM(CALCULATION!Y12:AC12)</f>
        <v>79</v>
      </c>
      <c r="J17" s="90">
        <f t="shared" si="3"/>
        <v>62.6984126984127</v>
      </c>
      <c r="K17" s="13">
        <f>SUM(CALCULATION!AG12:AK12)</f>
        <v>111</v>
      </c>
      <c r="L17" s="90">
        <f t="shared" si="4"/>
        <v>88.0952380952381</v>
      </c>
    </row>
    <row r="18" spans="1:12">
      <c r="A18" s="71">
        <v>13</v>
      </c>
      <c r="B18" s="85" t="s">
        <v>26</v>
      </c>
      <c r="C18" s="13">
        <f>SUM(CALCULATION!AM13:AO13)</f>
        <v>83</v>
      </c>
      <c r="D18" s="90">
        <f t="shared" si="0"/>
        <v>92.2222222222222</v>
      </c>
      <c r="E18" s="13">
        <f>SUM(CALCULATION!I13:M13)</f>
        <v>105</v>
      </c>
      <c r="F18" s="90">
        <f t="shared" si="1"/>
        <v>95.4545454545455</v>
      </c>
      <c r="G18" s="13">
        <f>SUM(CALCULATION!Q13:U13)</f>
        <v>62</v>
      </c>
      <c r="H18" s="90">
        <f t="shared" si="2"/>
        <v>95.3846153846154</v>
      </c>
      <c r="I18" s="13">
        <f>SUM(CALCULATION!Y13:AC13)</f>
        <v>78</v>
      </c>
      <c r="J18" s="90">
        <f t="shared" si="3"/>
        <v>61.9047619047619</v>
      </c>
      <c r="K18" s="13">
        <f>SUM(CALCULATION!AG13:AK13)</f>
        <v>111</v>
      </c>
      <c r="L18" s="90">
        <f t="shared" si="4"/>
        <v>88.0952380952381</v>
      </c>
    </row>
    <row r="19" spans="1:12">
      <c r="A19" s="71">
        <v>14</v>
      </c>
      <c r="B19" s="85" t="s">
        <v>27</v>
      </c>
      <c r="C19" s="13">
        <f>SUM(CALCULATION!AM14:AO14)</f>
        <v>88</v>
      </c>
      <c r="D19" s="90">
        <f t="shared" si="0"/>
        <v>97.7777777777778</v>
      </c>
      <c r="E19" s="13">
        <f>SUM(CALCULATION!I14:M14)</f>
        <v>108</v>
      </c>
      <c r="F19" s="90">
        <f t="shared" si="1"/>
        <v>98.1818181818182</v>
      </c>
      <c r="G19" s="13">
        <f>SUM(CALCULATION!Q14:U14)</f>
        <v>64</v>
      </c>
      <c r="H19" s="90">
        <f t="shared" si="2"/>
        <v>98.4615384615385</v>
      </c>
      <c r="I19" s="13">
        <f>SUM(CALCULATION!Y14:AC14)</f>
        <v>84</v>
      </c>
      <c r="J19" s="90">
        <f t="shared" si="3"/>
        <v>66.6666666666667</v>
      </c>
      <c r="K19" s="13">
        <f>SUM(CALCULATION!AG14:AK14)</f>
        <v>109</v>
      </c>
      <c r="L19" s="90">
        <f t="shared" si="4"/>
        <v>86.5079365079365</v>
      </c>
    </row>
    <row r="20" spans="1:12">
      <c r="A20" s="71">
        <v>15</v>
      </c>
      <c r="B20" s="85" t="s">
        <v>28</v>
      </c>
      <c r="C20" s="13">
        <f>SUM(CALCULATION!AM15:AO15)</f>
        <v>77</v>
      </c>
      <c r="D20" s="90">
        <f t="shared" si="0"/>
        <v>85.5555555555556</v>
      </c>
      <c r="E20" s="13">
        <f>SUM(CALCULATION!I15:M15)</f>
        <v>102</v>
      </c>
      <c r="F20" s="90">
        <f t="shared" si="1"/>
        <v>92.7272727272727</v>
      </c>
      <c r="G20" s="13">
        <f>SUM(CALCULATION!Q15:U15)</f>
        <v>63</v>
      </c>
      <c r="H20" s="90">
        <f t="shared" si="2"/>
        <v>96.9230769230769</v>
      </c>
      <c r="I20" s="13">
        <f>SUM(CALCULATION!Y15:AC15)</f>
        <v>77</v>
      </c>
      <c r="J20" s="90">
        <f t="shared" si="3"/>
        <v>61.1111111111111</v>
      </c>
      <c r="K20" s="13">
        <f>SUM(CALCULATION!AG15:AK15)</f>
        <v>93</v>
      </c>
      <c r="L20" s="90">
        <f t="shared" si="4"/>
        <v>73.8095238095238</v>
      </c>
    </row>
    <row r="21" spans="1:12">
      <c r="A21" s="71">
        <v>16</v>
      </c>
      <c r="B21" s="85" t="s">
        <v>29</v>
      </c>
      <c r="C21" s="13">
        <f>SUM(CALCULATION!AM16:AO16)</f>
        <v>84</v>
      </c>
      <c r="D21" s="90">
        <f t="shared" si="0"/>
        <v>93.3333333333333</v>
      </c>
      <c r="E21" s="13">
        <f>SUM(CALCULATION!I16:M16)</f>
        <v>106</v>
      </c>
      <c r="F21" s="90">
        <f t="shared" si="1"/>
        <v>96.3636363636364</v>
      </c>
      <c r="G21" s="13">
        <f>SUM(CALCULATION!Q16:U16)</f>
        <v>62</v>
      </c>
      <c r="H21" s="90">
        <f t="shared" si="2"/>
        <v>95.3846153846154</v>
      </c>
      <c r="I21" s="13">
        <f>SUM(CALCULATION!Y16:AC16)</f>
        <v>79</v>
      </c>
      <c r="J21" s="90">
        <f t="shared" si="3"/>
        <v>62.6984126984127</v>
      </c>
      <c r="K21" s="13">
        <f>SUM(CALCULATION!AG16:AK16)</f>
        <v>109</v>
      </c>
      <c r="L21" s="90">
        <f t="shared" si="4"/>
        <v>86.5079365079365</v>
      </c>
    </row>
    <row r="22" ht="22.5" customHeight="1" spans="1:12">
      <c r="A22" s="71">
        <v>17</v>
      </c>
      <c r="B22" s="86" t="s">
        <v>30</v>
      </c>
      <c r="C22" s="13">
        <f>SUM(CALCULATION!AM17:AO17)</f>
        <v>74</v>
      </c>
      <c r="D22" s="90">
        <f t="shared" si="0"/>
        <v>82.2222222222222</v>
      </c>
      <c r="E22" s="13">
        <f>SUM(CALCULATION!I17:M17)</f>
        <v>96</v>
      </c>
      <c r="F22" s="90">
        <f t="shared" si="1"/>
        <v>87.2727272727273</v>
      </c>
      <c r="G22" s="13">
        <f>SUM(CALCULATION!Q17:U17)</f>
        <v>58</v>
      </c>
      <c r="H22" s="90">
        <f t="shared" si="2"/>
        <v>89.2307692307692</v>
      </c>
      <c r="I22" s="13">
        <f>SUM(CALCULATION!Y17:AC17)</f>
        <v>75</v>
      </c>
      <c r="J22" s="90">
        <f t="shared" si="3"/>
        <v>59.5238095238095</v>
      </c>
      <c r="K22" s="13">
        <f>SUM(CALCULATION!AG17:AK17)</f>
        <v>104</v>
      </c>
      <c r="L22" s="90">
        <f t="shared" si="4"/>
        <v>82.5396825396825</v>
      </c>
    </row>
    <row r="23" spans="1:12">
      <c r="A23" s="71">
        <v>18</v>
      </c>
      <c r="B23" s="85" t="s">
        <v>31</v>
      </c>
      <c r="C23" s="13">
        <f>SUM(CALCULATION!AM18:AO18)</f>
        <v>85</v>
      </c>
      <c r="D23" s="90">
        <f t="shared" si="0"/>
        <v>94.4444444444444</v>
      </c>
      <c r="E23" s="13">
        <f>SUM(CALCULATION!I18:M18)</f>
        <v>103</v>
      </c>
      <c r="F23" s="90">
        <f t="shared" si="1"/>
        <v>93.6363636363636</v>
      </c>
      <c r="G23" s="13">
        <f>SUM(CALCULATION!Q18:U18)</f>
        <v>63</v>
      </c>
      <c r="H23" s="90">
        <f t="shared" si="2"/>
        <v>96.9230769230769</v>
      </c>
      <c r="I23" s="13">
        <f>SUM(CALCULATION!Y18:AC18)</f>
        <v>77</v>
      </c>
      <c r="J23" s="90">
        <f t="shared" si="3"/>
        <v>61.1111111111111</v>
      </c>
      <c r="K23" s="13">
        <f>SUM(CALCULATION!AG18:AK18)</f>
        <v>103</v>
      </c>
      <c r="L23" s="90">
        <f t="shared" si="4"/>
        <v>81.7460317460317</v>
      </c>
    </row>
    <row r="24" spans="1:12">
      <c r="A24" s="71">
        <v>19</v>
      </c>
      <c r="B24" s="85" t="s">
        <v>32</v>
      </c>
      <c r="C24" s="13">
        <f>SUM(CALCULATION!AM19:AO19)</f>
        <v>90</v>
      </c>
      <c r="D24" s="90">
        <f t="shared" si="0"/>
        <v>100</v>
      </c>
      <c r="E24" s="13">
        <f>SUM(CALCULATION!I19:M19)</f>
        <v>110</v>
      </c>
      <c r="F24" s="90">
        <f t="shared" si="1"/>
        <v>100</v>
      </c>
      <c r="G24" s="13">
        <f>SUM(CALCULATION!Q19:U19)</f>
        <v>65</v>
      </c>
      <c r="H24" s="90">
        <f t="shared" si="2"/>
        <v>100</v>
      </c>
      <c r="I24" s="13">
        <f>SUM(CALCULATION!Y19:AC19)</f>
        <v>86</v>
      </c>
      <c r="J24" s="90">
        <f t="shared" si="3"/>
        <v>68.2539682539683</v>
      </c>
      <c r="K24" s="13">
        <f>SUM(CALCULATION!AG19:AK19)</f>
        <v>118</v>
      </c>
      <c r="L24" s="90">
        <f t="shared" si="4"/>
        <v>93.6507936507936</v>
      </c>
    </row>
    <row r="25" spans="1:12">
      <c r="A25" s="71">
        <v>20</v>
      </c>
      <c r="B25" s="85" t="s">
        <v>33</v>
      </c>
      <c r="C25" s="13">
        <f>SUM(CALCULATION!AM20:AO20)</f>
        <v>76</v>
      </c>
      <c r="D25" s="90">
        <f t="shared" si="0"/>
        <v>84.4444444444444</v>
      </c>
      <c r="E25" s="13">
        <f>SUM(CALCULATION!I20:M20)</f>
        <v>96</v>
      </c>
      <c r="F25" s="90">
        <f t="shared" si="1"/>
        <v>87.2727272727273</v>
      </c>
      <c r="G25" s="13">
        <f>SUM(CALCULATION!Q20:U20)</f>
        <v>58</v>
      </c>
      <c r="H25" s="90">
        <f t="shared" si="2"/>
        <v>89.2307692307692</v>
      </c>
      <c r="I25" s="13">
        <f>SUM(CALCULATION!Y20:AC20)</f>
        <v>74</v>
      </c>
      <c r="J25" s="90">
        <f t="shared" si="3"/>
        <v>58.7301587301587</v>
      </c>
      <c r="K25" s="13">
        <f>SUM(CALCULATION!AG20:AK20)</f>
        <v>104</v>
      </c>
      <c r="L25" s="90">
        <f t="shared" si="4"/>
        <v>82.5396825396825</v>
      </c>
    </row>
    <row r="26" spans="1:12">
      <c r="A26" s="71">
        <v>21</v>
      </c>
      <c r="B26" s="85" t="s">
        <v>34</v>
      </c>
      <c r="C26" s="13">
        <f>SUM(CALCULATION!AM21:AO21)</f>
        <v>89</v>
      </c>
      <c r="D26" s="90">
        <f t="shared" si="0"/>
        <v>98.8888888888889</v>
      </c>
      <c r="E26" s="13">
        <f>SUM(CALCULATION!I21:M21)</f>
        <v>108</v>
      </c>
      <c r="F26" s="90">
        <f t="shared" si="1"/>
        <v>98.1818181818182</v>
      </c>
      <c r="G26" s="13">
        <f>SUM(CALCULATION!Q21:U21)</f>
        <v>62</v>
      </c>
      <c r="H26" s="90">
        <f t="shared" si="2"/>
        <v>95.3846153846154</v>
      </c>
      <c r="I26" s="13">
        <f>SUM(CALCULATION!Y21:AC21)</f>
        <v>82</v>
      </c>
      <c r="J26" s="90">
        <f t="shared" si="3"/>
        <v>65.0793650793651</v>
      </c>
      <c r="K26" s="13">
        <f>SUM(CALCULATION!AG21:AK21)</f>
        <v>118</v>
      </c>
      <c r="L26" s="90">
        <f t="shared" si="4"/>
        <v>93.6507936507936</v>
      </c>
    </row>
    <row r="27" spans="1:12">
      <c r="A27" s="71">
        <v>22</v>
      </c>
      <c r="B27" s="85" t="s">
        <v>35</v>
      </c>
      <c r="C27" s="13">
        <f>SUM(CALCULATION!AM22:AO22)</f>
        <v>84</v>
      </c>
      <c r="D27" s="90">
        <f t="shared" si="0"/>
        <v>93.3333333333333</v>
      </c>
      <c r="E27" s="13">
        <f>SUM(CALCULATION!I22:M22)</f>
        <v>105</v>
      </c>
      <c r="F27" s="90">
        <f t="shared" si="1"/>
        <v>95.4545454545455</v>
      </c>
      <c r="G27" s="13">
        <f>SUM(CALCULATION!Q22:U22)</f>
        <v>61</v>
      </c>
      <c r="H27" s="90">
        <f t="shared" si="2"/>
        <v>93.8461538461538</v>
      </c>
      <c r="I27" s="13">
        <f>SUM(CALCULATION!Y22:AC22)</f>
        <v>78</v>
      </c>
      <c r="J27" s="90">
        <f t="shared" si="3"/>
        <v>61.9047619047619</v>
      </c>
      <c r="K27" s="13">
        <f>SUM(CALCULATION!AG22:AK22)</f>
        <v>111</v>
      </c>
      <c r="L27" s="90">
        <f t="shared" si="4"/>
        <v>88.0952380952381</v>
      </c>
    </row>
    <row r="28" spans="1:12">
      <c r="A28" s="71">
        <v>23</v>
      </c>
      <c r="B28" s="85" t="s">
        <v>36</v>
      </c>
      <c r="C28" s="13">
        <f>SUM(CALCULATION!AM23:AO23)</f>
        <v>88</v>
      </c>
      <c r="D28" s="90">
        <f t="shared" si="0"/>
        <v>97.7777777777778</v>
      </c>
      <c r="E28" s="13">
        <f>SUM(CALCULATION!I23:M23)</f>
        <v>109</v>
      </c>
      <c r="F28" s="90">
        <f t="shared" si="1"/>
        <v>99.0909090909091</v>
      </c>
      <c r="G28" s="13">
        <f>SUM(CALCULATION!Q23:U23)</f>
        <v>61</v>
      </c>
      <c r="H28" s="90">
        <f t="shared" si="2"/>
        <v>93.8461538461538</v>
      </c>
      <c r="I28" s="13">
        <f>SUM(CALCULATION!Y23:AC23)</f>
        <v>83</v>
      </c>
      <c r="J28" s="90">
        <f t="shared" si="3"/>
        <v>65.8730158730159</v>
      </c>
      <c r="K28" s="13">
        <f>SUM(CALCULATION!AG23:AK23)</f>
        <v>118</v>
      </c>
      <c r="L28" s="90">
        <f t="shared" si="4"/>
        <v>93.6507936507936</v>
      </c>
    </row>
    <row r="29" spans="1:12">
      <c r="A29" s="71">
        <v>24</v>
      </c>
      <c r="B29" s="85" t="s">
        <v>37</v>
      </c>
      <c r="C29" s="13">
        <f>SUM(CALCULATION!AM24:AO24)</f>
        <v>77</v>
      </c>
      <c r="D29" s="90">
        <f t="shared" si="0"/>
        <v>85.5555555555556</v>
      </c>
      <c r="E29" s="13">
        <f>SUM(CALCULATION!I24:M24)</f>
        <v>96</v>
      </c>
      <c r="F29" s="90">
        <f t="shared" si="1"/>
        <v>87.2727272727273</v>
      </c>
      <c r="G29" s="13">
        <f>SUM(CALCULATION!Q24:U24)</f>
        <v>62</v>
      </c>
      <c r="H29" s="90">
        <f t="shared" si="2"/>
        <v>95.3846153846154</v>
      </c>
      <c r="I29" s="13">
        <f>SUM(CALCULATION!Y24:AC24)</f>
        <v>74</v>
      </c>
      <c r="J29" s="90">
        <f t="shared" si="3"/>
        <v>58.7301587301587</v>
      </c>
      <c r="K29" s="13">
        <f>SUM(CALCULATION!AG24:AK24)</f>
        <v>101</v>
      </c>
      <c r="L29" s="90">
        <f t="shared" si="4"/>
        <v>80.1587301587302</v>
      </c>
    </row>
    <row r="30" ht="45" spans="1:12">
      <c r="A30" s="71">
        <v>25</v>
      </c>
      <c r="B30" s="85" t="s">
        <v>38</v>
      </c>
      <c r="C30" s="13">
        <f>SUM(CALCULATION!AM25:AO25)</f>
        <v>80</v>
      </c>
      <c r="D30" s="90">
        <f t="shared" si="0"/>
        <v>88.8888888888889</v>
      </c>
      <c r="E30" s="13">
        <f>SUM(CALCULATION!I25:M25)</f>
        <v>103</v>
      </c>
      <c r="F30" s="90">
        <f t="shared" si="1"/>
        <v>93.6363636363636</v>
      </c>
      <c r="G30" s="13">
        <f>SUM(CALCULATION!Q25:U25)</f>
        <v>60</v>
      </c>
      <c r="H30" s="90">
        <f t="shared" si="2"/>
        <v>92.3076923076923</v>
      </c>
      <c r="I30" s="13">
        <f>SUM(CALCULATION!Y25:AC25)</f>
        <v>76</v>
      </c>
      <c r="J30" s="90">
        <f t="shared" si="3"/>
        <v>60.3174603174603</v>
      </c>
      <c r="K30" s="13">
        <f>SUM(CALCULATION!AG25:AK25)</f>
        <v>110</v>
      </c>
      <c r="L30" s="90">
        <f t="shared" si="4"/>
        <v>87.3015873015873</v>
      </c>
    </row>
    <row r="31" spans="1:12">
      <c r="A31" s="71">
        <v>26</v>
      </c>
      <c r="B31" s="85" t="s">
        <v>39</v>
      </c>
      <c r="C31" s="13">
        <f>SUM(CALCULATION!AM26:AO26)</f>
        <v>84</v>
      </c>
      <c r="D31" s="90">
        <f t="shared" si="0"/>
        <v>93.3333333333333</v>
      </c>
      <c r="E31" s="13">
        <f>SUM(CALCULATION!I26:M26)</f>
        <v>107</v>
      </c>
      <c r="F31" s="90">
        <f t="shared" si="1"/>
        <v>97.2727272727273</v>
      </c>
      <c r="G31" s="13">
        <f>SUM(CALCULATION!Q26:U26)</f>
        <v>64</v>
      </c>
      <c r="H31" s="90">
        <f t="shared" si="2"/>
        <v>98.4615384615385</v>
      </c>
      <c r="I31" s="13">
        <f>SUM(CALCULATION!Y26:AC26)</f>
        <v>84</v>
      </c>
      <c r="J31" s="90">
        <f t="shared" si="3"/>
        <v>66.6666666666667</v>
      </c>
      <c r="K31" s="13">
        <f>SUM(CALCULATION!AG26:AK26)</f>
        <v>114</v>
      </c>
      <c r="L31" s="90">
        <f t="shared" si="4"/>
        <v>90.4761904761905</v>
      </c>
    </row>
    <row r="32" spans="1:12">
      <c r="A32" s="71">
        <v>27</v>
      </c>
      <c r="B32" s="86" t="s">
        <v>40</v>
      </c>
      <c r="C32" s="13">
        <f>SUM(CALCULATION!AM27:AO27)</f>
        <v>81</v>
      </c>
      <c r="D32" s="90">
        <f t="shared" si="0"/>
        <v>90</v>
      </c>
      <c r="E32" s="13">
        <f>SUM(CALCULATION!I27:M27)</f>
        <v>97</v>
      </c>
      <c r="F32" s="90">
        <f t="shared" si="1"/>
        <v>88.1818181818182</v>
      </c>
      <c r="G32" s="13">
        <f>SUM(CALCULATION!Q27:U27)</f>
        <v>55</v>
      </c>
      <c r="H32" s="90">
        <f t="shared" si="2"/>
        <v>84.6153846153846</v>
      </c>
      <c r="I32" s="13">
        <f>SUM(CALCULATION!Y27:AC27)</f>
        <v>73</v>
      </c>
      <c r="J32" s="90">
        <f t="shared" si="3"/>
        <v>57.9365079365079</v>
      </c>
      <c r="K32" s="13">
        <f>SUM(CALCULATION!AG27:AK27)</f>
        <v>98</v>
      </c>
      <c r="L32" s="90">
        <f t="shared" si="4"/>
        <v>77.7777777777778</v>
      </c>
    </row>
    <row r="33" spans="1:12">
      <c r="A33" s="71">
        <v>28</v>
      </c>
      <c r="B33" s="87" t="s">
        <v>41</v>
      </c>
      <c r="C33" s="13">
        <f>SUM(CALCULATION!AM28:AO28)</f>
        <v>79</v>
      </c>
      <c r="D33" s="90">
        <f t="shared" si="0"/>
        <v>87.7777777777778</v>
      </c>
      <c r="E33" s="13">
        <f>SUM(CALCULATION!I28:M28)</f>
        <v>103</v>
      </c>
      <c r="F33" s="90">
        <f t="shared" si="1"/>
        <v>93.6363636363636</v>
      </c>
      <c r="G33" s="13">
        <f>SUM(CALCULATION!Q28:U28)</f>
        <v>57</v>
      </c>
      <c r="H33" s="90">
        <f t="shared" si="2"/>
        <v>87.6923076923077</v>
      </c>
      <c r="I33" s="13">
        <f>SUM(CALCULATION!Y28:AC28)</f>
        <v>74</v>
      </c>
      <c r="J33" s="90">
        <f t="shared" si="3"/>
        <v>58.7301587301587</v>
      </c>
      <c r="K33" s="13">
        <f>SUM(CALCULATION!AG28:AK28)</f>
        <v>107</v>
      </c>
      <c r="L33" s="90">
        <f t="shared" si="4"/>
        <v>84.9206349206349</v>
      </c>
    </row>
    <row r="34" spans="1:12">
      <c r="A34" s="71">
        <v>29</v>
      </c>
      <c r="B34" s="85" t="s">
        <v>42</v>
      </c>
      <c r="C34" s="13">
        <f>SUM(CALCULATION!AM29:AO29)</f>
        <v>89</v>
      </c>
      <c r="D34" s="90">
        <f t="shared" si="0"/>
        <v>98.8888888888889</v>
      </c>
      <c r="E34" s="13">
        <f>SUM(CALCULATION!I29:M29)</f>
        <v>110</v>
      </c>
      <c r="F34" s="90">
        <f t="shared" si="1"/>
        <v>100</v>
      </c>
      <c r="G34" s="13">
        <f>SUM(CALCULATION!Q29:U29)</f>
        <v>64</v>
      </c>
      <c r="H34" s="90">
        <f t="shared" si="2"/>
        <v>98.4615384615385</v>
      </c>
      <c r="I34" s="13">
        <f>SUM(CALCULATION!Y29:AC29)</f>
        <v>86</v>
      </c>
      <c r="J34" s="90">
        <f t="shared" si="3"/>
        <v>68.2539682539683</v>
      </c>
      <c r="K34" s="13">
        <f>SUM(CALCULATION!AG29:AK29)</f>
        <v>107</v>
      </c>
      <c r="L34" s="90">
        <f t="shared" si="4"/>
        <v>84.9206349206349</v>
      </c>
    </row>
    <row r="35" ht="30" spans="1:12">
      <c r="A35" s="71">
        <v>30</v>
      </c>
      <c r="B35" s="85" t="s">
        <v>43</v>
      </c>
      <c r="C35" s="13">
        <f>SUM(CALCULATION!AM30:AO30)</f>
        <v>89</v>
      </c>
      <c r="D35" s="90">
        <f t="shared" si="0"/>
        <v>98.8888888888889</v>
      </c>
      <c r="E35" s="13">
        <f>SUM(CALCULATION!I30:M30)</f>
        <v>108</v>
      </c>
      <c r="F35" s="90">
        <f t="shared" si="1"/>
        <v>98.1818181818182</v>
      </c>
      <c r="G35" s="13">
        <f>SUM(CALCULATION!Q30:U30)</f>
        <v>62</v>
      </c>
      <c r="H35" s="90">
        <f t="shared" si="2"/>
        <v>95.3846153846154</v>
      </c>
      <c r="I35" s="13">
        <f>SUM(CALCULATION!Y30:AC30)</f>
        <v>82</v>
      </c>
      <c r="J35" s="90">
        <f t="shared" si="3"/>
        <v>65.0793650793651</v>
      </c>
      <c r="K35" s="13">
        <f>SUM(CALCULATION!AG30:AK30)</f>
        <v>117</v>
      </c>
      <c r="L35" s="90">
        <f t="shared" si="4"/>
        <v>92.8571428571429</v>
      </c>
    </row>
    <row r="36" ht="30" spans="1:12">
      <c r="A36" s="71">
        <v>31</v>
      </c>
      <c r="B36" s="85" t="s">
        <v>44</v>
      </c>
      <c r="C36" s="13">
        <f>SUM(CALCULATION!AM31:AO31)</f>
        <v>82</v>
      </c>
      <c r="D36" s="90">
        <f t="shared" si="0"/>
        <v>91.1111111111111</v>
      </c>
      <c r="E36" s="13">
        <f>SUM(CALCULATION!I31:M31)</f>
        <v>101</v>
      </c>
      <c r="F36" s="90">
        <f t="shared" si="1"/>
        <v>91.8181818181818</v>
      </c>
      <c r="G36" s="13">
        <f>SUM(CALCULATION!Q31:U31)</f>
        <v>55</v>
      </c>
      <c r="H36" s="90">
        <f t="shared" si="2"/>
        <v>84.6153846153846</v>
      </c>
      <c r="I36" s="13">
        <f>SUM(CALCULATION!Y31:AC31)</f>
        <v>75</v>
      </c>
      <c r="J36" s="90">
        <f t="shared" si="3"/>
        <v>59.5238095238095</v>
      </c>
      <c r="K36" s="13">
        <f>SUM(CALCULATION!AG31:AK31)</f>
        <v>109</v>
      </c>
      <c r="L36" s="90">
        <f t="shared" si="4"/>
        <v>86.5079365079365</v>
      </c>
    </row>
    <row r="37" spans="1:12">
      <c r="A37" s="71">
        <v>32</v>
      </c>
      <c r="B37" s="85" t="s">
        <v>45</v>
      </c>
      <c r="C37" s="13">
        <f>SUM(CALCULATION!AM32:AO32)</f>
        <v>72</v>
      </c>
      <c r="D37" s="90">
        <f t="shared" si="0"/>
        <v>80</v>
      </c>
      <c r="E37" s="13">
        <f>SUM(CALCULATION!I32:M32)</f>
        <v>88</v>
      </c>
      <c r="F37" s="90">
        <f t="shared" si="1"/>
        <v>80</v>
      </c>
      <c r="G37" s="13">
        <f>SUM(CALCULATION!Q32:U32)</f>
        <v>50</v>
      </c>
      <c r="H37" s="90">
        <f t="shared" si="2"/>
        <v>76.9230769230769</v>
      </c>
      <c r="I37" s="13">
        <f>SUM(CALCULATION!Y32:AC32)</f>
        <v>68</v>
      </c>
      <c r="J37" s="90">
        <f t="shared" si="3"/>
        <v>53.968253968254</v>
      </c>
      <c r="K37" s="13">
        <f>SUM(CALCULATION!AG32:AK32)</f>
        <v>89</v>
      </c>
      <c r="L37" s="90">
        <f t="shared" si="4"/>
        <v>70.6349206349206</v>
      </c>
    </row>
    <row r="38" spans="1:12">
      <c r="A38" s="71">
        <v>33</v>
      </c>
      <c r="B38" s="85" t="s">
        <v>46</v>
      </c>
      <c r="C38" s="13">
        <f>SUM(CALCULATION!AM33:AO33)</f>
        <v>82</v>
      </c>
      <c r="D38" s="90">
        <f t="shared" si="0"/>
        <v>91.1111111111111</v>
      </c>
      <c r="E38" s="13">
        <f>SUM(CALCULATION!I33:M33)</f>
        <v>101</v>
      </c>
      <c r="F38" s="90">
        <f t="shared" si="1"/>
        <v>91.8181818181818</v>
      </c>
      <c r="G38" s="13">
        <f>SUM(CALCULATION!Q33:U33)</f>
        <v>57</v>
      </c>
      <c r="H38" s="90">
        <f t="shared" si="2"/>
        <v>87.6923076923077</v>
      </c>
      <c r="I38" s="13">
        <f>SUM(CALCULATION!Y33:AC33)</f>
        <v>73</v>
      </c>
      <c r="J38" s="90">
        <f t="shared" si="3"/>
        <v>57.9365079365079</v>
      </c>
      <c r="K38" s="13">
        <f>SUM(CALCULATION!AG33:AK33)</f>
        <v>113</v>
      </c>
      <c r="L38" s="90">
        <f t="shared" si="4"/>
        <v>89.6825396825397</v>
      </c>
    </row>
    <row r="39" ht="30" spans="1:12">
      <c r="A39" s="71">
        <v>34</v>
      </c>
      <c r="B39" s="85" t="s">
        <v>47</v>
      </c>
      <c r="C39" s="13">
        <f>SUM(CALCULATION!AM34:AO34)</f>
        <v>82</v>
      </c>
      <c r="D39" s="90">
        <f t="shared" si="0"/>
        <v>91.1111111111111</v>
      </c>
      <c r="E39" s="13">
        <f>SUM(CALCULATION!I34:M34)</f>
        <v>105</v>
      </c>
      <c r="F39" s="90">
        <f t="shared" si="1"/>
        <v>95.4545454545455</v>
      </c>
      <c r="G39" s="13">
        <f>SUM(CALCULATION!Q34:U34)</f>
        <v>64</v>
      </c>
      <c r="H39" s="90">
        <f t="shared" si="2"/>
        <v>98.4615384615385</v>
      </c>
      <c r="I39" s="13">
        <f>SUM(CALCULATION!Y34:AC34)</f>
        <v>80</v>
      </c>
      <c r="J39" s="90">
        <f t="shared" si="3"/>
        <v>63.4920634920635</v>
      </c>
      <c r="K39" s="13">
        <f>SUM(CALCULATION!AG34:AK34)</f>
        <v>99</v>
      </c>
      <c r="L39" s="90">
        <f t="shared" si="4"/>
        <v>78.5714285714286</v>
      </c>
    </row>
    <row r="40" spans="1:12">
      <c r="A40" s="71">
        <v>35</v>
      </c>
      <c r="B40" s="85" t="s">
        <v>48</v>
      </c>
      <c r="C40" s="13">
        <f>SUM(CALCULATION!AM35:AO35)</f>
        <v>86</v>
      </c>
      <c r="D40" s="90">
        <f t="shared" si="0"/>
        <v>95.5555555555556</v>
      </c>
      <c r="E40" s="13">
        <f>SUM(CALCULATION!I35:M35)</f>
        <v>107</v>
      </c>
      <c r="F40" s="90">
        <f t="shared" si="1"/>
        <v>97.2727272727273</v>
      </c>
      <c r="G40" s="13">
        <f>SUM(CALCULATION!Q35:U35)</f>
        <v>62</v>
      </c>
      <c r="H40" s="90">
        <f t="shared" si="2"/>
        <v>95.3846153846154</v>
      </c>
      <c r="I40" s="13">
        <f>SUM(CALCULATION!Y35:AC35)</f>
        <v>83</v>
      </c>
      <c r="J40" s="90">
        <f t="shared" si="3"/>
        <v>65.8730158730159</v>
      </c>
      <c r="K40" s="13">
        <f>SUM(CALCULATION!AG35:AK35)</f>
        <v>115</v>
      </c>
      <c r="L40" s="90">
        <f t="shared" si="4"/>
        <v>91.2698412698413</v>
      </c>
    </row>
    <row r="41" spans="1:12">
      <c r="A41" s="71">
        <v>36</v>
      </c>
      <c r="B41" s="85" t="s">
        <v>49</v>
      </c>
      <c r="C41" s="13">
        <f>SUM(CALCULATION!AM36:AO36)</f>
        <v>89</v>
      </c>
      <c r="D41" s="90">
        <f t="shared" si="0"/>
        <v>98.8888888888889</v>
      </c>
      <c r="E41" s="13">
        <f>SUM(CALCULATION!I36:M36)</f>
        <v>109</v>
      </c>
      <c r="F41" s="90">
        <f t="shared" si="1"/>
        <v>99.0909090909091</v>
      </c>
      <c r="G41" s="13">
        <f>SUM(CALCULATION!Q36:U36)</f>
        <v>63</v>
      </c>
      <c r="H41" s="90">
        <f t="shared" si="2"/>
        <v>96.9230769230769</v>
      </c>
      <c r="I41" s="13">
        <f>SUM(CALCULATION!Y36:AC36)</f>
        <v>85</v>
      </c>
      <c r="J41" s="90">
        <f t="shared" si="3"/>
        <v>67.4603174603175</v>
      </c>
      <c r="K41" s="13">
        <f>SUM(CALCULATION!AG36:AK36)</f>
        <v>118</v>
      </c>
      <c r="L41" s="90">
        <f t="shared" si="4"/>
        <v>93.6507936507936</v>
      </c>
    </row>
    <row r="42" spans="1:12">
      <c r="A42" s="71">
        <v>37</v>
      </c>
      <c r="B42" s="85" t="s">
        <v>50</v>
      </c>
      <c r="C42" s="13">
        <f>SUM(CALCULATION!AM37:AO37)</f>
        <v>90</v>
      </c>
      <c r="D42" s="90">
        <f t="shared" si="0"/>
        <v>100</v>
      </c>
      <c r="E42" s="13">
        <f>SUM(CALCULATION!I37:M37)</f>
        <v>110</v>
      </c>
      <c r="F42" s="90">
        <f t="shared" si="1"/>
        <v>100</v>
      </c>
      <c r="G42" s="13">
        <f>SUM(CALCULATION!Q37:U37)</f>
        <v>65</v>
      </c>
      <c r="H42" s="90">
        <f t="shared" si="2"/>
        <v>100</v>
      </c>
      <c r="I42" s="13">
        <f>SUM(CALCULATION!Y37:AC37)</f>
        <v>86</v>
      </c>
      <c r="J42" s="90">
        <f t="shared" si="3"/>
        <v>68.2539682539683</v>
      </c>
      <c r="K42" s="13">
        <f>SUM(CALCULATION!AG37:AK37)</f>
        <v>118</v>
      </c>
      <c r="L42" s="90">
        <f t="shared" si="4"/>
        <v>93.6507936507936</v>
      </c>
    </row>
    <row r="43" spans="1:12">
      <c r="A43" s="71">
        <v>38</v>
      </c>
      <c r="B43" s="85" t="s">
        <v>51</v>
      </c>
      <c r="C43" s="13">
        <f>SUM(CALCULATION!AM38:AO38)</f>
        <v>88</v>
      </c>
      <c r="D43" s="90">
        <f t="shared" si="0"/>
        <v>97.7777777777778</v>
      </c>
      <c r="E43" s="13">
        <f>SUM(CALCULATION!I38:M38)</f>
        <v>106</v>
      </c>
      <c r="F43" s="90">
        <f t="shared" si="1"/>
        <v>96.3636363636364</v>
      </c>
      <c r="G43" s="13">
        <f>SUM(CALCULATION!Q38:U38)</f>
        <v>59</v>
      </c>
      <c r="H43" s="90">
        <f t="shared" si="2"/>
        <v>90.7692307692308</v>
      </c>
      <c r="I43" s="13">
        <f>SUM(CALCULATION!Y38:AC38)</f>
        <v>78</v>
      </c>
      <c r="J43" s="90">
        <f t="shared" si="3"/>
        <v>61.9047619047619</v>
      </c>
      <c r="K43" s="13">
        <f>SUM(CALCULATION!AG38:AK38)</f>
        <v>117</v>
      </c>
      <c r="L43" s="90">
        <f t="shared" si="4"/>
        <v>92.8571428571429</v>
      </c>
    </row>
    <row r="44" spans="1:12">
      <c r="A44" s="71">
        <v>39</v>
      </c>
      <c r="B44" s="85" t="s">
        <v>52</v>
      </c>
      <c r="C44" s="13">
        <f>SUM(CALCULATION!AM39:AO39)</f>
        <v>87</v>
      </c>
      <c r="D44" s="90">
        <f t="shared" si="0"/>
        <v>96.6666666666667</v>
      </c>
      <c r="E44" s="13">
        <f>SUM(CALCULATION!I39:M39)</f>
        <v>108</v>
      </c>
      <c r="F44" s="90">
        <f t="shared" si="1"/>
        <v>98.1818181818182</v>
      </c>
      <c r="G44" s="13">
        <f>SUM(CALCULATION!Q39:U39)</f>
        <v>63</v>
      </c>
      <c r="H44" s="90">
        <f t="shared" si="2"/>
        <v>96.9230769230769</v>
      </c>
      <c r="I44" s="13">
        <f>SUM(CALCULATION!Y39:AC39)</f>
        <v>83</v>
      </c>
      <c r="J44" s="90">
        <f t="shared" si="3"/>
        <v>65.8730158730159</v>
      </c>
      <c r="K44" s="13">
        <f>SUM(CALCULATION!AG39:AK39)</f>
        <v>116</v>
      </c>
      <c r="L44" s="90">
        <f t="shared" si="4"/>
        <v>92.0634920634921</v>
      </c>
    </row>
    <row r="45" spans="1:12">
      <c r="A45" s="71">
        <v>40</v>
      </c>
      <c r="B45" s="85" t="s">
        <v>53</v>
      </c>
      <c r="C45" s="13">
        <f>SUM(CALCULATION!AM40:AO40)</f>
        <v>77</v>
      </c>
      <c r="D45" s="90">
        <f t="shared" si="0"/>
        <v>85.5555555555556</v>
      </c>
      <c r="E45" s="13">
        <f>SUM(CALCULATION!I40:M40)</f>
        <v>95</v>
      </c>
      <c r="F45" s="90">
        <f t="shared" si="1"/>
        <v>86.3636363636364</v>
      </c>
      <c r="G45" s="13">
        <f>SUM(CALCULATION!Q40:U40)</f>
        <v>49</v>
      </c>
      <c r="H45" s="90">
        <f t="shared" si="2"/>
        <v>75.3846153846154</v>
      </c>
      <c r="I45" s="13">
        <f>SUM(CALCULATION!Y40:AC40)</f>
        <v>70</v>
      </c>
      <c r="J45" s="90">
        <f t="shared" si="3"/>
        <v>55.5555555555556</v>
      </c>
      <c r="K45" s="13">
        <f>SUM(CALCULATION!AG40:AK40)</f>
        <v>106</v>
      </c>
      <c r="L45" s="90">
        <f t="shared" si="4"/>
        <v>84.1269841269841</v>
      </c>
    </row>
    <row r="46" spans="1:12">
      <c r="A46" s="71">
        <v>41</v>
      </c>
      <c r="B46" s="85" t="s">
        <v>54</v>
      </c>
      <c r="C46" s="13">
        <f>SUM(CALCULATION!AM41:AO41)</f>
        <v>83</v>
      </c>
      <c r="D46" s="90">
        <f t="shared" si="0"/>
        <v>92.2222222222222</v>
      </c>
      <c r="E46" s="13">
        <f>SUM(CALCULATION!I41:M41)</f>
        <v>95</v>
      </c>
      <c r="F46" s="90">
        <f t="shared" si="1"/>
        <v>86.3636363636364</v>
      </c>
      <c r="G46" s="13">
        <f>SUM(CALCULATION!Q41:U41)</f>
        <v>55</v>
      </c>
      <c r="H46" s="90">
        <f t="shared" si="2"/>
        <v>84.6153846153846</v>
      </c>
      <c r="I46" s="13">
        <f>SUM(CALCULATION!Y41:AC41)</f>
        <v>71</v>
      </c>
      <c r="J46" s="90">
        <f t="shared" si="3"/>
        <v>56.3492063492063</v>
      </c>
      <c r="K46" s="13">
        <f>SUM(CALCULATION!AG41:AK41)</f>
        <v>93</v>
      </c>
      <c r="L46" s="90">
        <f t="shared" si="4"/>
        <v>73.8095238095238</v>
      </c>
    </row>
    <row r="47" spans="1:12">
      <c r="A47" s="71">
        <v>42</v>
      </c>
      <c r="B47" s="85" t="s">
        <v>55</v>
      </c>
      <c r="C47" s="13">
        <f>SUM(CALCULATION!AM42:AO42)</f>
        <v>84</v>
      </c>
      <c r="D47" s="90">
        <f t="shared" si="0"/>
        <v>93.3333333333333</v>
      </c>
      <c r="E47" s="13">
        <f>SUM(CALCULATION!I42:M42)</f>
        <v>105</v>
      </c>
      <c r="F47" s="90">
        <f t="shared" si="1"/>
        <v>95.4545454545455</v>
      </c>
      <c r="G47" s="13">
        <f>SUM(CALCULATION!Q42:U42)</f>
        <v>62</v>
      </c>
      <c r="H47" s="90">
        <f t="shared" si="2"/>
        <v>95.3846153846154</v>
      </c>
      <c r="I47" s="13">
        <f>SUM(CALCULATION!Y42:AC42)</f>
        <v>81</v>
      </c>
      <c r="J47" s="90">
        <f t="shared" si="3"/>
        <v>64.2857142857143</v>
      </c>
      <c r="K47" s="13">
        <f>SUM(CALCULATION!AG42:AK42)</f>
        <v>114</v>
      </c>
      <c r="L47" s="90">
        <f t="shared" si="4"/>
        <v>90.4761904761905</v>
      </c>
    </row>
    <row r="48" ht="30" spans="1:12">
      <c r="A48" s="71">
        <v>43</v>
      </c>
      <c r="B48" s="85" t="s">
        <v>56</v>
      </c>
      <c r="C48" s="13">
        <f>SUM(CALCULATION!AM43:AO43)</f>
        <v>68</v>
      </c>
      <c r="D48" s="90">
        <f t="shared" si="0"/>
        <v>75.5555555555556</v>
      </c>
      <c r="E48" s="13">
        <f>SUM(CALCULATION!I43:M43)</f>
        <v>84</v>
      </c>
      <c r="F48" s="90">
        <f t="shared" si="1"/>
        <v>76.3636363636364</v>
      </c>
      <c r="G48" s="13">
        <f>SUM(CALCULATION!Q43:U43)</f>
        <v>55</v>
      </c>
      <c r="H48" s="90">
        <f t="shared" si="2"/>
        <v>84.6153846153846</v>
      </c>
      <c r="I48" s="13">
        <f>SUM(CALCULATION!Y43:AC43)</f>
        <v>66</v>
      </c>
      <c r="J48" s="90">
        <f t="shared" si="3"/>
        <v>52.3809523809524</v>
      </c>
      <c r="K48" s="13">
        <f>SUM(CALCULATION!AG43:AK43)</f>
        <v>76</v>
      </c>
      <c r="L48" s="90">
        <f t="shared" si="4"/>
        <v>60.3174603174603</v>
      </c>
    </row>
    <row r="49" spans="1:12">
      <c r="A49" s="93">
        <v>44</v>
      </c>
      <c r="B49" s="94" t="s">
        <v>57</v>
      </c>
      <c r="C49" s="13">
        <f>SUM(CALCULATION!AM44:AO44)</f>
        <v>77</v>
      </c>
      <c r="D49" s="90">
        <f t="shared" si="0"/>
        <v>85.5555555555556</v>
      </c>
      <c r="E49" s="13">
        <f>SUM(CALCULATION!I44:M44)</f>
        <v>97</v>
      </c>
      <c r="F49" s="90">
        <f t="shared" si="1"/>
        <v>88.1818181818182</v>
      </c>
      <c r="G49" s="13">
        <f>SUM(CALCULATION!Q44:U44)</f>
        <v>51</v>
      </c>
      <c r="H49" s="90">
        <f t="shared" si="2"/>
        <v>78.4615384615385</v>
      </c>
      <c r="I49" s="13">
        <f>SUM(CALCULATION!Y44:AC44)</f>
        <v>72</v>
      </c>
      <c r="J49" s="90">
        <f t="shared" si="3"/>
        <v>57.1428571428571</v>
      </c>
      <c r="K49" s="13">
        <f>SUM(CALCULATION!AG44:AK44)</f>
        <v>106</v>
      </c>
      <c r="L49" s="90">
        <f t="shared" si="4"/>
        <v>84.1269841269841</v>
      </c>
    </row>
    <row r="50" ht="15.75" spans="1:3">
      <c r="A50" s="95"/>
      <c r="B50" s="96"/>
      <c r="C50" s="23"/>
    </row>
    <row r="51" ht="15.75" spans="1:3">
      <c r="A51" s="22"/>
      <c r="B51" s="23"/>
      <c r="C51" s="23"/>
    </row>
    <row r="52" spans="1:2">
      <c r="A52" s="22"/>
      <c r="B52" s="22"/>
    </row>
  </sheetData>
  <mergeCells count="14">
    <mergeCell ref="A1:L1"/>
    <mergeCell ref="A2:L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A3:A5"/>
    <mergeCell ref="B3:B5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workbookViewId="0">
      <selection activeCell="L8" sqref="L8"/>
    </sheetView>
  </sheetViews>
  <sheetFormatPr defaultColWidth="9" defaultRowHeight="15"/>
  <cols>
    <col min="1" max="1" width="4" customWidth="1"/>
    <col min="2" max="2" width="31.7142857142857" customWidth="1"/>
    <col min="3" max="3" width="12.7142857142857" customWidth="1"/>
    <col min="4" max="4" width="6.71428571428571" customWidth="1"/>
    <col min="5" max="5" width="12.7142857142857" customWidth="1"/>
    <col min="6" max="6" width="6.28571428571429" customWidth="1"/>
    <col min="7" max="7" width="12.7142857142857" customWidth="1"/>
    <col min="8" max="8" width="6.57142857142857" customWidth="1"/>
    <col min="9" max="9" width="12.7142857142857" customWidth="1"/>
    <col min="10" max="10" width="6.57142857142857" customWidth="1"/>
    <col min="11" max="11" width="12.7142857142857" customWidth="1"/>
    <col min="12" max="12" width="6.42857142857143" customWidth="1"/>
  </cols>
  <sheetData>
    <row r="1" ht="23.25" spans="1:12">
      <c r="A1" s="61" t="s">
        <v>80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ht="22.5" spans="1:12">
      <c r="A2" s="62" t="s">
        <v>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29.25" customHeight="1" spans="1:12">
      <c r="A3" s="63" t="s">
        <v>1</v>
      </c>
      <c r="B3" s="80" t="s">
        <v>2</v>
      </c>
      <c r="C3" s="88" t="s">
        <v>3</v>
      </c>
      <c r="D3" s="88"/>
      <c r="E3" s="89" t="s">
        <v>4</v>
      </c>
      <c r="F3" s="89"/>
      <c r="G3" s="89" t="s">
        <v>87</v>
      </c>
      <c r="H3" s="89"/>
      <c r="I3" s="89" t="s">
        <v>6</v>
      </c>
      <c r="J3" s="89"/>
      <c r="K3" s="89" t="s">
        <v>96</v>
      </c>
      <c r="L3" s="89"/>
    </row>
    <row r="4" ht="40.5" customHeight="1" spans="1:12">
      <c r="A4" s="69"/>
      <c r="B4" s="83"/>
      <c r="C4" s="11" t="s">
        <v>97</v>
      </c>
      <c r="D4" s="11"/>
      <c r="E4" s="11" t="s">
        <v>98</v>
      </c>
      <c r="F4" s="11"/>
      <c r="G4" s="11" t="s">
        <v>99</v>
      </c>
      <c r="H4" s="11"/>
      <c r="I4" s="11" t="s">
        <v>100</v>
      </c>
      <c r="J4" s="11"/>
      <c r="K4" s="11" t="s">
        <v>101</v>
      </c>
      <c r="L4" s="11"/>
    </row>
    <row r="5" ht="30.75" customHeight="1" spans="1:12">
      <c r="A5" s="69"/>
      <c r="B5" s="83"/>
      <c r="C5" s="11" t="s">
        <v>13</v>
      </c>
      <c r="D5" s="13" t="s">
        <v>94</v>
      </c>
      <c r="E5" s="11" t="s">
        <v>13</v>
      </c>
      <c r="F5" s="13" t="s">
        <v>94</v>
      </c>
      <c r="G5" s="11" t="s">
        <v>13</v>
      </c>
      <c r="H5" s="13" t="s">
        <v>94</v>
      </c>
      <c r="I5" s="11" t="s">
        <v>13</v>
      </c>
      <c r="J5" s="13" t="s">
        <v>94</v>
      </c>
      <c r="K5" s="11" t="s">
        <v>13</v>
      </c>
      <c r="L5" s="13" t="s">
        <v>94</v>
      </c>
    </row>
    <row r="6" ht="18.75" customHeight="1" spans="1:12">
      <c r="A6" s="71">
        <v>1</v>
      </c>
      <c r="B6" s="85" t="s">
        <v>14</v>
      </c>
      <c r="C6" s="13">
        <f>SUM(CALCULATION!AW1:AX1)</f>
        <v>109</v>
      </c>
      <c r="D6" s="90">
        <f t="shared" ref="D6:D49" si="0">C6/115*100</f>
        <v>94.7826086956522</v>
      </c>
      <c r="E6" s="13">
        <f>SUM(CALCULATION!BI1:BK1)</f>
        <v>140</v>
      </c>
      <c r="F6" s="90">
        <f t="shared" ref="F6:F49" si="1">E6/145*100</f>
        <v>96.551724137931</v>
      </c>
      <c r="G6" s="13">
        <f>SUM(CALCULATION!BF1:BG1)</f>
        <v>73</v>
      </c>
      <c r="H6" s="90">
        <f t="shared" ref="H6:H49" si="2">G6/76*100</f>
        <v>96.0526315789474</v>
      </c>
      <c r="I6" s="13">
        <f>SUM(CALCULATION!AZ1:BD1)</f>
        <v>113</v>
      </c>
      <c r="J6" s="90">
        <f t="shared" ref="J6:J49" si="3">I6/122*100</f>
        <v>92.6229508196721</v>
      </c>
      <c r="K6" s="13">
        <v>142</v>
      </c>
      <c r="L6" s="13">
        <f t="shared" ref="L6:L49" si="4">K6/165*100</f>
        <v>86.0606060606061</v>
      </c>
    </row>
    <row r="7" ht="18.75" customHeight="1" spans="1:12">
      <c r="A7" s="71">
        <v>2</v>
      </c>
      <c r="B7" s="85" t="s">
        <v>15</v>
      </c>
      <c r="C7" s="13">
        <f>SUM(CALCULATION!AW2:AX2)</f>
        <v>111</v>
      </c>
      <c r="D7" s="90">
        <f t="shared" si="0"/>
        <v>96.5217391304348</v>
      </c>
      <c r="E7" s="13">
        <f>SUM(CALCULATION!BI2:BK2)</f>
        <v>143</v>
      </c>
      <c r="F7" s="90">
        <f t="shared" si="1"/>
        <v>98.6206896551724</v>
      </c>
      <c r="G7" s="13">
        <f>SUM(CALCULATION!BF2:BG2)</f>
        <v>70</v>
      </c>
      <c r="H7" s="90">
        <f t="shared" si="2"/>
        <v>92.1052631578947</v>
      </c>
      <c r="I7" s="13">
        <f>SUM(CALCULATION!AZ2:BD2)</f>
        <v>116</v>
      </c>
      <c r="J7" s="90">
        <f t="shared" si="3"/>
        <v>95.0819672131148</v>
      </c>
      <c r="K7" s="13">
        <f>SUM(CALCULATION!BM2:BO2)</f>
        <v>151</v>
      </c>
      <c r="L7" s="13">
        <f t="shared" si="4"/>
        <v>91.5151515151515</v>
      </c>
    </row>
    <row r="8" ht="18.75" customHeight="1" spans="1:12">
      <c r="A8" s="71">
        <v>3</v>
      </c>
      <c r="B8" s="85" t="s">
        <v>16</v>
      </c>
      <c r="C8" s="13">
        <f>SUM(CALCULATION!AW3:AX3)</f>
        <v>108</v>
      </c>
      <c r="D8" s="90">
        <f t="shared" si="0"/>
        <v>93.9130434782609</v>
      </c>
      <c r="E8" s="13">
        <f>SUM(CALCULATION!BI3:BK3)</f>
        <v>139</v>
      </c>
      <c r="F8" s="90">
        <f t="shared" si="1"/>
        <v>95.8620689655172</v>
      </c>
      <c r="G8" s="13">
        <f>SUM(CALCULATION!BF3:BG3)</f>
        <v>74</v>
      </c>
      <c r="H8" s="90">
        <f t="shared" si="2"/>
        <v>97.3684210526316</v>
      </c>
      <c r="I8" s="13">
        <f>SUM(CALCULATION!AZ3:BD3)</f>
        <v>114</v>
      </c>
      <c r="J8" s="90">
        <f t="shared" si="3"/>
        <v>93.4426229508197</v>
      </c>
      <c r="K8" s="13">
        <f>SUM(CALCULATION!BM3:BO3)</f>
        <v>146</v>
      </c>
      <c r="L8" s="13">
        <f t="shared" si="4"/>
        <v>88.4848484848485</v>
      </c>
    </row>
    <row r="9" ht="18.75" customHeight="1" spans="1:12">
      <c r="A9" s="71">
        <v>4</v>
      </c>
      <c r="B9" s="85" t="s">
        <v>17</v>
      </c>
      <c r="C9" s="13">
        <f>SUM(CALCULATION!AW4:AX4)</f>
        <v>113</v>
      </c>
      <c r="D9" s="90">
        <f t="shared" si="0"/>
        <v>98.2608695652174</v>
      </c>
      <c r="E9" s="13">
        <f>SUM(CALCULATION!BI4:BK4)</f>
        <v>142</v>
      </c>
      <c r="F9" s="90">
        <f t="shared" si="1"/>
        <v>97.9310344827586</v>
      </c>
      <c r="G9" s="13">
        <f>SUM(CALCULATION!BF4:BG4)</f>
        <v>74</v>
      </c>
      <c r="H9" s="90">
        <f t="shared" si="2"/>
        <v>97.3684210526316</v>
      </c>
      <c r="I9" s="13">
        <f>SUM(CALCULATION!AZ4:BD4)</f>
        <v>118</v>
      </c>
      <c r="J9" s="90">
        <f t="shared" si="3"/>
        <v>96.7213114754098</v>
      </c>
      <c r="K9" s="13">
        <f>SUM(CALCULATION!BM4:BO4)</f>
        <v>157</v>
      </c>
      <c r="L9" s="13">
        <f t="shared" si="4"/>
        <v>95.1515151515152</v>
      </c>
    </row>
    <row r="10" ht="15.75" customHeight="1" spans="1:12">
      <c r="A10" s="71">
        <v>5</v>
      </c>
      <c r="B10" s="85" t="s">
        <v>18</v>
      </c>
      <c r="C10" s="13">
        <f>SUM(CALCULATION!AW5:AX5)</f>
        <v>112</v>
      </c>
      <c r="D10" s="90">
        <f t="shared" si="0"/>
        <v>97.3913043478261</v>
      </c>
      <c r="E10" s="13">
        <f>SUM(CALCULATION!BI5:BK5)</f>
        <v>140</v>
      </c>
      <c r="F10" s="90">
        <f t="shared" si="1"/>
        <v>96.551724137931</v>
      </c>
      <c r="G10" s="13">
        <f>SUM(CALCULATION!BF5:BG5)</f>
        <v>72</v>
      </c>
      <c r="H10" s="90">
        <f t="shared" si="2"/>
        <v>94.7368421052632</v>
      </c>
      <c r="I10" s="13">
        <f>SUM(CALCULATION!AZ5:BD5)</f>
        <v>116</v>
      </c>
      <c r="J10" s="90">
        <f t="shared" si="3"/>
        <v>95.0819672131148</v>
      </c>
      <c r="K10" s="13">
        <f>SUM(CALCULATION!BM5:BO5)</f>
        <v>152</v>
      </c>
      <c r="L10" s="13">
        <f t="shared" si="4"/>
        <v>92.1212121212121</v>
      </c>
    </row>
    <row r="11" ht="18" customHeight="1" spans="1:12">
      <c r="A11" s="71">
        <v>6</v>
      </c>
      <c r="B11" s="85" t="s">
        <v>19</v>
      </c>
      <c r="C11" s="13">
        <f>SUM(CALCULATION!AW6:AX6)</f>
        <v>105</v>
      </c>
      <c r="D11" s="90">
        <f t="shared" si="0"/>
        <v>91.304347826087</v>
      </c>
      <c r="E11" s="13">
        <f>SUM(CALCULATION!BI6:BK6)</f>
        <v>137</v>
      </c>
      <c r="F11" s="90">
        <f t="shared" si="1"/>
        <v>94.4827586206897</v>
      </c>
      <c r="G11" s="13">
        <f>SUM(CALCULATION!BF6:BG6)</f>
        <v>74</v>
      </c>
      <c r="H11" s="90">
        <f t="shared" si="2"/>
        <v>97.3684210526316</v>
      </c>
      <c r="I11" s="13">
        <f>SUM(CALCULATION!AZ6:BD6)</f>
        <v>115</v>
      </c>
      <c r="J11" s="90">
        <f t="shared" si="3"/>
        <v>94.2622950819672</v>
      </c>
      <c r="K11" s="13">
        <f>SUM(CALCULATION!BM6:BO6)</f>
        <v>143</v>
      </c>
      <c r="L11" s="13">
        <f t="shared" si="4"/>
        <v>86.6666666666667</v>
      </c>
    </row>
    <row r="12" ht="15.75" customHeight="1" spans="1:12">
      <c r="A12" s="71">
        <v>7</v>
      </c>
      <c r="B12" s="85" t="s">
        <v>20</v>
      </c>
      <c r="C12" s="13">
        <f>SUM(CALCULATION!AW7:AX7)</f>
        <v>96</v>
      </c>
      <c r="D12" s="90">
        <f t="shared" si="0"/>
        <v>83.4782608695652</v>
      </c>
      <c r="E12" s="13">
        <f>SUM(CALCULATION!BI7:BK7)</f>
        <v>123</v>
      </c>
      <c r="F12" s="90">
        <f t="shared" si="1"/>
        <v>84.8275862068966</v>
      </c>
      <c r="G12" s="13">
        <f>SUM(CALCULATION!BF7:BG7)</f>
        <v>66</v>
      </c>
      <c r="H12" s="90">
        <f t="shared" si="2"/>
        <v>86.8421052631579</v>
      </c>
      <c r="I12" s="13">
        <f>SUM(CALCULATION!AZ7:BD7)</f>
        <v>107</v>
      </c>
      <c r="J12" s="90">
        <f t="shared" si="3"/>
        <v>87.7049180327869</v>
      </c>
      <c r="K12" s="13">
        <f>SUM(CALCULATION!BM7:BO7)</f>
        <v>142</v>
      </c>
      <c r="L12" s="13">
        <f t="shared" si="4"/>
        <v>86.0606060606061</v>
      </c>
    </row>
    <row r="13" ht="16.5" customHeight="1" spans="1:12">
      <c r="A13" s="71">
        <v>8</v>
      </c>
      <c r="B13" s="85" t="s">
        <v>21</v>
      </c>
      <c r="C13" s="13">
        <f>SUM(CALCULATION!AW8:AX8)</f>
        <v>111</v>
      </c>
      <c r="D13" s="90">
        <f t="shared" si="0"/>
        <v>96.5217391304348</v>
      </c>
      <c r="E13" s="13">
        <f>SUM(CALCULATION!BI8:BK8)</f>
        <v>136</v>
      </c>
      <c r="F13" s="90">
        <f t="shared" si="1"/>
        <v>93.7931034482759</v>
      </c>
      <c r="G13" s="13">
        <f>SUM(CALCULATION!BF8:BG8)</f>
        <v>70</v>
      </c>
      <c r="H13" s="90">
        <f t="shared" si="2"/>
        <v>92.1052631578947</v>
      </c>
      <c r="I13" s="13">
        <f>SUM(CALCULATION!AZ8:BD8)</f>
        <v>112</v>
      </c>
      <c r="J13" s="90">
        <f t="shared" si="3"/>
        <v>91.8032786885246</v>
      </c>
      <c r="K13" s="13">
        <f>SUM(CALCULATION!BM8:BO8)</f>
        <v>146</v>
      </c>
      <c r="L13" s="13">
        <f t="shared" si="4"/>
        <v>88.4848484848485</v>
      </c>
    </row>
    <row r="14" ht="18.75" customHeight="1" spans="1:12">
      <c r="A14" s="71">
        <v>9</v>
      </c>
      <c r="B14" s="85" t="s">
        <v>22</v>
      </c>
      <c r="C14" s="13">
        <f>SUM(CALCULATION!AW9:AX9)</f>
        <v>99</v>
      </c>
      <c r="D14" s="90">
        <f t="shared" si="0"/>
        <v>86.0869565217391</v>
      </c>
      <c r="E14" s="13">
        <f>SUM(CALCULATION!BI9:BK9)</f>
        <v>129</v>
      </c>
      <c r="F14" s="90">
        <f t="shared" si="1"/>
        <v>88.9655172413793</v>
      </c>
      <c r="G14" s="13">
        <f>SUM(CALCULATION!BF9:BG9)</f>
        <v>70</v>
      </c>
      <c r="H14" s="90">
        <f t="shared" si="2"/>
        <v>92.1052631578947</v>
      </c>
      <c r="I14" s="13">
        <f>SUM(CALCULATION!AZ9:BD9)</f>
        <v>101</v>
      </c>
      <c r="J14" s="90">
        <f t="shared" si="3"/>
        <v>82.7868852459016</v>
      </c>
      <c r="K14" s="13">
        <f>SUM(CALCULATION!BM9:BO9)</f>
        <v>137</v>
      </c>
      <c r="L14" s="13">
        <f t="shared" si="4"/>
        <v>83.030303030303</v>
      </c>
    </row>
    <row r="15" ht="18.75" customHeight="1" spans="1:12">
      <c r="A15" s="71">
        <v>10</v>
      </c>
      <c r="B15" s="85" t="s">
        <v>23</v>
      </c>
      <c r="C15" s="13">
        <f>SUM(CALCULATION!AW10:AX10)</f>
        <v>107</v>
      </c>
      <c r="D15" s="90">
        <f t="shared" si="0"/>
        <v>93.0434782608696</v>
      </c>
      <c r="E15" s="13">
        <f>SUM(CALCULATION!BI10:BK10)</f>
        <v>138</v>
      </c>
      <c r="F15" s="90">
        <f t="shared" si="1"/>
        <v>95.1724137931034</v>
      </c>
      <c r="G15" s="13">
        <f>SUM(CALCULATION!BF10:BG10)</f>
        <v>73</v>
      </c>
      <c r="H15" s="90">
        <f t="shared" si="2"/>
        <v>96.0526315789474</v>
      </c>
      <c r="I15" s="13">
        <f>SUM(CALCULATION!AZ10:BD10)</f>
        <v>113</v>
      </c>
      <c r="J15" s="90">
        <f t="shared" si="3"/>
        <v>92.6229508196721</v>
      </c>
      <c r="K15" s="13">
        <f>SUM(CALCULATION!BM10:BO10)</f>
        <v>151</v>
      </c>
      <c r="L15" s="13">
        <f t="shared" si="4"/>
        <v>91.5151515151515</v>
      </c>
    </row>
    <row r="16" ht="17.25" customHeight="1" spans="1:12">
      <c r="A16" s="71">
        <v>11</v>
      </c>
      <c r="B16" s="85" t="s">
        <v>24</v>
      </c>
      <c r="C16" s="13">
        <f>SUM(CALCULATION!AW11:AX11)</f>
        <v>106</v>
      </c>
      <c r="D16" s="90">
        <f t="shared" si="0"/>
        <v>92.1739130434783</v>
      </c>
      <c r="E16" s="13">
        <f>SUM(CALCULATION!BI11:BK11)</f>
        <v>138</v>
      </c>
      <c r="F16" s="90">
        <f t="shared" si="1"/>
        <v>95.1724137931034</v>
      </c>
      <c r="G16" s="13">
        <f>SUM(CALCULATION!BF11:BG11)</f>
        <v>71</v>
      </c>
      <c r="H16" s="90">
        <f t="shared" si="2"/>
        <v>93.4210526315789</v>
      </c>
      <c r="I16" s="13">
        <f>SUM(CALCULATION!AZ11:BD11)</f>
        <v>114</v>
      </c>
      <c r="J16" s="90">
        <f t="shared" si="3"/>
        <v>93.4426229508197</v>
      </c>
      <c r="K16" s="13">
        <f>SUM(CALCULATION!BM11:BO11)</f>
        <v>143</v>
      </c>
      <c r="L16" s="13">
        <f t="shared" si="4"/>
        <v>86.6666666666667</v>
      </c>
    </row>
    <row r="17" ht="18.75" customHeight="1" spans="1:12">
      <c r="A17" s="71">
        <v>12</v>
      </c>
      <c r="B17" s="85" t="s">
        <v>25</v>
      </c>
      <c r="C17" s="13">
        <f>SUM(CALCULATION!AW12:AX12)</f>
        <v>108</v>
      </c>
      <c r="D17" s="90">
        <f t="shared" si="0"/>
        <v>93.9130434782609</v>
      </c>
      <c r="E17" s="13">
        <f>SUM(CALCULATION!BI12:BK12)</f>
        <v>140</v>
      </c>
      <c r="F17" s="90">
        <f t="shared" si="1"/>
        <v>96.551724137931</v>
      </c>
      <c r="G17" s="13">
        <f>SUM(CALCULATION!BF12:BG12)</f>
        <v>69</v>
      </c>
      <c r="H17" s="90">
        <f t="shared" si="2"/>
        <v>90.7894736842105</v>
      </c>
      <c r="I17" s="13">
        <f>SUM(CALCULATION!AZ12:BD12)</f>
        <v>115</v>
      </c>
      <c r="J17" s="90">
        <f t="shared" si="3"/>
        <v>94.2622950819672</v>
      </c>
      <c r="K17" s="13">
        <f>SUM(CALCULATION!BM12:BO12)</f>
        <v>150</v>
      </c>
      <c r="L17" s="13">
        <f t="shared" si="4"/>
        <v>90.9090909090909</v>
      </c>
    </row>
    <row r="18" spans="1:12">
      <c r="A18" s="71">
        <v>13</v>
      </c>
      <c r="B18" s="85" t="s">
        <v>26</v>
      </c>
      <c r="C18" s="13">
        <f>SUM(CALCULATION!AW13:AX13)</f>
        <v>108</v>
      </c>
      <c r="D18" s="90">
        <f t="shared" si="0"/>
        <v>93.9130434782609</v>
      </c>
      <c r="E18" s="13">
        <f>SUM(CALCULATION!BI13:BK13)</f>
        <v>140</v>
      </c>
      <c r="F18" s="90">
        <f t="shared" si="1"/>
        <v>96.551724137931</v>
      </c>
      <c r="G18" s="13">
        <f>SUM(CALCULATION!BF13:BG13)</f>
        <v>73</v>
      </c>
      <c r="H18" s="90">
        <f t="shared" si="2"/>
        <v>96.0526315789474</v>
      </c>
      <c r="I18" s="13">
        <f>SUM(CALCULATION!AZ13:BD13)</f>
        <v>114</v>
      </c>
      <c r="J18" s="90">
        <f t="shared" si="3"/>
        <v>93.4426229508197</v>
      </c>
      <c r="K18" s="13">
        <f>SUM(CALCULATION!BM13:BO13)</f>
        <v>152</v>
      </c>
      <c r="L18" s="13">
        <f t="shared" si="4"/>
        <v>92.1212121212121</v>
      </c>
    </row>
    <row r="19" spans="1:12">
      <c r="A19" s="71">
        <v>14</v>
      </c>
      <c r="B19" s="85" t="s">
        <v>27</v>
      </c>
      <c r="C19" s="13">
        <f>SUM(CALCULATION!AW14:AX14)</f>
        <v>111</v>
      </c>
      <c r="D19" s="90">
        <f t="shared" si="0"/>
        <v>96.5217391304348</v>
      </c>
      <c r="E19" s="13">
        <f>SUM(CALCULATION!BI14:BK14)</f>
        <v>139</v>
      </c>
      <c r="F19" s="90">
        <f t="shared" si="1"/>
        <v>95.8620689655172</v>
      </c>
      <c r="G19" s="13">
        <f>SUM(CALCULATION!BF14:BG14)</f>
        <v>73</v>
      </c>
      <c r="H19" s="90">
        <f t="shared" si="2"/>
        <v>96.0526315789474</v>
      </c>
      <c r="I19" s="13">
        <f>SUM(CALCULATION!AZ14:BD14)</f>
        <v>115</v>
      </c>
      <c r="J19" s="90">
        <f t="shared" si="3"/>
        <v>94.2622950819672</v>
      </c>
      <c r="K19" s="13">
        <f>SUM(CALCULATION!BM14:BO14)</f>
        <v>147</v>
      </c>
      <c r="L19" s="13">
        <f t="shared" si="4"/>
        <v>89.0909090909091</v>
      </c>
    </row>
    <row r="20" spans="1:12">
      <c r="A20" s="71">
        <v>15</v>
      </c>
      <c r="B20" s="85" t="s">
        <v>28</v>
      </c>
      <c r="C20" s="13">
        <f>SUM(CALCULATION!AW15:AX15)</f>
        <v>102</v>
      </c>
      <c r="D20" s="90">
        <f t="shared" si="0"/>
        <v>88.695652173913</v>
      </c>
      <c r="E20" s="13">
        <f>SUM(CALCULATION!BI15:BK15)</f>
        <v>137</v>
      </c>
      <c r="F20" s="90">
        <f t="shared" si="1"/>
        <v>94.4827586206897</v>
      </c>
      <c r="G20" s="13">
        <f>SUM(CALCULATION!BF15:BG15)</f>
        <v>74</v>
      </c>
      <c r="H20" s="90">
        <f t="shared" si="2"/>
        <v>97.3684210526316</v>
      </c>
      <c r="I20" s="13">
        <f>SUM(CALCULATION!AZ15:BD15)</f>
        <v>113</v>
      </c>
      <c r="J20" s="90">
        <f t="shared" si="3"/>
        <v>92.6229508196721</v>
      </c>
      <c r="K20" s="13">
        <f>SUM(CALCULATION!BM15:BO15)</f>
        <v>133</v>
      </c>
      <c r="L20" s="13">
        <f t="shared" si="4"/>
        <v>80.6060606060606</v>
      </c>
    </row>
    <row r="21" spans="1:12">
      <c r="A21" s="71">
        <v>16</v>
      </c>
      <c r="B21" s="85" t="s">
        <v>29</v>
      </c>
      <c r="C21" s="13">
        <f>SUM(CALCULATION!AW16:AX16)</f>
        <v>109</v>
      </c>
      <c r="D21" s="90">
        <f t="shared" si="0"/>
        <v>94.7826086956522</v>
      </c>
      <c r="E21" s="13">
        <f>SUM(CALCULATION!BI16:BK16)</f>
        <v>140</v>
      </c>
      <c r="F21" s="90">
        <f t="shared" si="1"/>
        <v>96.551724137931</v>
      </c>
      <c r="G21" s="13">
        <f>SUM(CALCULATION!BF16:BG16)</f>
        <v>70</v>
      </c>
      <c r="H21" s="90">
        <f t="shared" si="2"/>
        <v>92.1052631578947</v>
      </c>
      <c r="I21" s="13">
        <f>SUM(CALCULATION!AZ16:BD16)</f>
        <v>113</v>
      </c>
      <c r="J21" s="90">
        <f t="shared" si="3"/>
        <v>92.6229508196721</v>
      </c>
      <c r="K21" s="13">
        <f>SUM(CALCULATION!BM16:BO16)</f>
        <v>150</v>
      </c>
      <c r="L21" s="13">
        <f t="shared" si="4"/>
        <v>90.9090909090909</v>
      </c>
    </row>
    <row r="22" ht="22.5" customHeight="1" spans="1:12">
      <c r="A22" s="71">
        <v>17</v>
      </c>
      <c r="B22" s="86" t="s">
        <v>30</v>
      </c>
      <c r="C22" s="13">
        <f>SUM(CALCULATION!AW17:AX17)</f>
        <v>91</v>
      </c>
      <c r="D22" s="90">
        <f t="shared" si="0"/>
        <v>79.1304347826087</v>
      </c>
      <c r="E22" s="13">
        <f>SUM(CALCULATION!BI17:BK17)</f>
        <v>121</v>
      </c>
      <c r="F22" s="90">
        <f t="shared" si="1"/>
        <v>83.448275862069</v>
      </c>
      <c r="G22" s="13">
        <f>SUM(CALCULATION!BF17:BG17)</f>
        <v>67</v>
      </c>
      <c r="H22" s="90">
        <f t="shared" si="2"/>
        <v>88.1578947368421</v>
      </c>
      <c r="I22" s="13">
        <f>SUM(CALCULATION!AZ17:BD17)</f>
        <v>100</v>
      </c>
      <c r="J22" s="90">
        <f t="shared" si="3"/>
        <v>81.9672131147541</v>
      </c>
      <c r="K22" s="13">
        <f>SUM(CALCULATION!BM17:BO17)</f>
        <v>131</v>
      </c>
      <c r="L22" s="13">
        <f t="shared" si="4"/>
        <v>79.3939393939394</v>
      </c>
    </row>
    <row r="23" spans="1:12">
      <c r="A23" s="71">
        <v>18</v>
      </c>
      <c r="B23" s="85" t="s">
        <v>31</v>
      </c>
      <c r="C23" s="13">
        <f>SUM(CALCULATION!AW18:AX18)</f>
        <v>104</v>
      </c>
      <c r="D23" s="90">
        <f t="shared" si="0"/>
        <v>90.4347826086957</v>
      </c>
      <c r="E23" s="13">
        <f>SUM(CALCULATION!BI18:BK18)</f>
        <v>137</v>
      </c>
      <c r="F23" s="90">
        <f t="shared" si="1"/>
        <v>94.4827586206897</v>
      </c>
      <c r="G23" s="13">
        <f>SUM(CALCULATION!BF18:BG18)</f>
        <v>72</v>
      </c>
      <c r="H23" s="90">
        <f t="shared" si="2"/>
        <v>94.7368421052632</v>
      </c>
      <c r="I23" s="13">
        <f>SUM(CALCULATION!AZ18:BD18)</f>
        <v>104</v>
      </c>
      <c r="J23" s="90">
        <f t="shared" si="3"/>
        <v>85.2459016393443</v>
      </c>
      <c r="K23" s="13">
        <f>SUM(CALCULATION!BM18:BO18)</f>
        <v>136</v>
      </c>
      <c r="L23" s="13">
        <f t="shared" si="4"/>
        <v>82.4242424242424</v>
      </c>
    </row>
    <row r="24" spans="1:12">
      <c r="A24" s="71">
        <v>19</v>
      </c>
      <c r="B24" s="85" t="s">
        <v>32</v>
      </c>
      <c r="C24" s="13">
        <f>SUM(CALCULATION!AW19:AX19)</f>
        <v>115</v>
      </c>
      <c r="D24" s="90">
        <f t="shared" si="0"/>
        <v>100</v>
      </c>
      <c r="E24" s="13">
        <f>SUM(CALCULATION!BI19:BK19)</f>
        <v>145</v>
      </c>
      <c r="F24" s="90">
        <f t="shared" si="1"/>
        <v>100</v>
      </c>
      <c r="G24" s="13">
        <f>SUM(CALCULATION!BF19:BG19)</f>
        <v>76</v>
      </c>
      <c r="H24" s="90">
        <f t="shared" si="2"/>
        <v>100</v>
      </c>
      <c r="I24" s="13">
        <f>SUM(CALCULATION!AZ19:BD19)</f>
        <v>122</v>
      </c>
      <c r="J24" s="90">
        <f t="shared" si="3"/>
        <v>100</v>
      </c>
      <c r="K24" s="13">
        <f>SUM(CALCULATION!BM19:BO19)</f>
        <v>158</v>
      </c>
      <c r="L24" s="13">
        <f t="shared" si="4"/>
        <v>95.7575757575758</v>
      </c>
    </row>
    <row r="25" spans="1:12">
      <c r="A25" s="71">
        <v>20</v>
      </c>
      <c r="B25" s="85" t="s">
        <v>33</v>
      </c>
      <c r="C25" s="13">
        <f>SUM(CALCULATION!AW20:AX20)</f>
        <v>99</v>
      </c>
      <c r="D25" s="90">
        <f t="shared" si="0"/>
        <v>86.0869565217391</v>
      </c>
      <c r="E25" s="13">
        <f>SUM(CALCULATION!BI20:BK20)</f>
        <v>131</v>
      </c>
      <c r="F25" s="90">
        <f t="shared" si="1"/>
        <v>90.3448275862069</v>
      </c>
      <c r="G25" s="13">
        <f>SUM(CALCULATION!BF20:BG20)</f>
        <v>67</v>
      </c>
      <c r="H25" s="90">
        <f t="shared" si="2"/>
        <v>88.1578947368421</v>
      </c>
      <c r="I25" s="13">
        <f>SUM(CALCULATION!AZ20:BD20)</f>
        <v>109</v>
      </c>
      <c r="J25" s="90">
        <f t="shared" si="3"/>
        <v>89.344262295082</v>
      </c>
      <c r="K25" s="13">
        <f>SUM(CALCULATION!BM20:BO20)</f>
        <v>144</v>
      </c>
      <c r="L25" s="13">
        <f t="shared" si="4"/>
        <v>87.2727272727273</v>
      </c>
    </row>
    <row r="26" spans="1:12">
      <c r="A26" s="71">
        <v>21</v>
      </c>
      <c r="B26" s="85" t="s">
        <v>34</v>
      </c>
      <c r="C26" s="13">
        <f>SUM(CALCULATION!AW21:AX21)</f>
        <v>113</v>
      </c>
      <c r="D26" s="90">
        <f t="shared" si="0"/>
        <v>98.2608695652174</v>
      </c>
      <c r="E26" s="13">
        <f>SUM(CALCULATION!BI21:BK21)</f>
        <v>143</v>
      </c>
      <c r="F26" s="90">
        <f t="shared" si="1"/>
        <v>98.6206896551724</v>
      </c>
      <c r="G26" s="13">
        <f>SUM(CALCULATION!BF21:BG21)</f>
        <v>73</v>
      </c>
      <c r="H26" s="90">
        <f t="shared" si="2"/>
        <v>96.0526315789474</v>
      </c>
      <c r="I26" s="13">
        <f>SUM(CALCULATION!AZ21:BD21)</f>
        <v>118</v>
      </c>
      <c r="J26" s="90">
        <f t="shared" si="3"/>
        <v>96.7213114754098</v>
      </c>
      <c r="K26" s="13">
        <f>SUM(CALCULATION!BM21:BO21)</f>
        <v>159</v>
      </c>
      <c r="L26" s="13">
        <f t="shared" si="4"/>
        <v>96.3636363636364</v>
      </c>
    </row>
    <row r="27" spans="1:12">
      <c r="A27" s="71">
        <v>22</v>
      </c>
      <c r="B27" s="85" t="s">
        <v>35</v>
      </c>
      <c r="C27" s="13">
        <f>SUM(CALCULATION!AW22:AX22)</f>
        <v>109</v>
      </c>
      <c r="D27" s="90">
        <f t="shared" si="0"/>
        <v>94.7826086956522</v>
      </c>
      <c r="E27" s="13">
        <f>SUM(CALCULATION!BI22:BK22)</f>
        <v>138</v>
      </c>
      <c r="F27" s="90">
        <f t="shared" si="1"/>
        <v>95.1724137931034</v>
      </c>
      <c r="G27" s="13">
        <f>SUM(CALCULATION!BF22:BG22)</f>
        <v>71</v>
      </c>
      <c r="H27" s="90">
        <f t="shared" si="2"/>
        <v>93.4210526315789</v>
      </c>
      <c r="I27" s="13">
        <f>SUM(CALCULATION!AZ22:BD22)</f>
        <v>112</v>
      </c>
      <c r="J27" s="90">
        <f t="shared" si="3"/>
        <v>91.8032786885246</v>
      </c>
      <c r="K27" s="13">
        <f>SUM(CALCULATION!BM22:BO22)</f>
        <v>151</v>
      </c>
      <c r="L27" s="13">
        <f t="shared" si="4"/>
        <v>91.5151515151515</v>
      </c>
    </row>
    <row r="28" spans="1:12">
      <c r="A28" s="71">
        <v>23</v>
      </c>
      <c r="B28" s="85" t="s">
        <v>36</v>
      </c>
      <c r="C28" s="13">
        <f>SUM(CALCULATION!AW23:AX23)</f>
        <v>112</v>
      </c>
      <c r="D28" s="90">
        <f t="shared" si="0"/>
        <v>97.3913043478261</v>
      </c>
      <c r="E28" s="13">
        <f>SUM(CALCULATION!BI23:BK23)</f>
        <v>144</v>
      </c>
      <c r="F28" s="90">
        <f t="shared" si="1"/>
        <v>99.3103448275862</v>
      </c>
      <c r="G28" s="13">
        <f>SUM(CALCULATION!BF23:BG23)</f>
        <v>72</v>
      </c>
      <c r="H28" s="90">
        <f t="shared" si="2"/>
        <v>94.7368421052632</v>
      </c>
      <c r="I28" s="13">
        <f>SUM(CALCULATION!AZ23:BD23)</f>
        <v>118</v>
      </c>
      <c r="J28" s="90">
        <f t="shared" si="3"/>
        <v>96.7213114754098</v>
      </c>
      <c r="K28" s="13">
        <f>SUM(CALCULATION!BM23:BO23)</f>
        <v>155</v>
      </c>
      <c r="L28" s="13">
        <f t="shared" si="4"/>
        <v>93.9393939393939</v>
      </c>
    </row>
    <row r="29" spans="1:12">
      <c r="A29" s="71">
        <v>24</v>
      </c>
      <c r="B29" s="85" t="s">
        <v>37</v>
      </c>
      <c r="C29" s="13">
        <f>SUM(CALCULATION!AW24:AX24)</f>
        <v>102</v>
      </c>
      <c r="D29" s="90">
        <f t="shared" si="0"/>
        <v>88.695652173913</v>
      </c>
      <c r="E29" s="13">
        <f>SUM(CALCULATION!BI24:BK24)</f>
        <v>131</v>
      </c>
      <c r="F29" s="90">
        <f t="shared" si="1"/>
        <v>90.3448275862069</v>
      </c>
      <c r="G29" s="13">
        <f>SUM(CALCULATION!BF24:BG24)</f>
        <v>73</v>
      </c>
      <c r="H29" s="90">
        <f t="shared" si="2"/>
        <v>96.0526315789474</v>
      </c>
      <c r="I29" s="13">
        <f>SUM(CALCULATION!AZ24:BD24)</f>
        <v>109</v>
      </c>
      <c r="J29" s="90">
        <f t="shared" si="3"/>
        <v>89.344262295082</v>
      </c>
      <c r="K29" s="13">
        <f>SUM(CALCULATION!BM24:BO24)</f>
        <v>140</v>
      </c>
      <c r="L29" s="13">
        <f t="shared" si="4"/>
        <v>84.8484848484848</v>
      </c>
    </row>
    <row r="30" ht="45" spans="1:12">
      <c r="A30" s="71">
        <v>25</v>
      </c>
      <c r="B30" s="85" t="s">
        <v>38</v>
      </c>
      <c r="C30" s="13">
        <f>SUM(CALCULATION!AW25:AX25)</f>
        <v>104</v>
      </c>
      <c r="D30" s="90">
        <f t="shared" si="0"/>
        <v>90.4347826086957</v>
      </c>
      <c r="E30" s="13">
        <f>SUM(CALCULATION!BI25:BK25)</f>
        <v>138</v>
      </c>
      <c r="F30" s="90">
        <f t="shared" si="1"/>
        <v>95.1724137931034</v>
      </c>
      <c r="G30" s="13">
        <f>SUM(CALCULATION!BF25:BG25)</f>
        <v>71</v>
      </c>
      <c r="H30" s="90">
        <f t="shared" si="2"/>
        <v>93.4210526315789</v>
      </c>
      <c r="I30" s="13">
        <f>SUM(CALCULATION!AZ25:BD25)</f>
        <v>110</v>
      </c>
      <c r="J30" s="90">
        <f t="shared" si="3"/>
        <v>90.1639344262295</v>
      </c>
      <c r="K30" s="13">
        <f>SUM(CALCULATION!BM25:BO25)</f>
        <v>149</v>
      </c>
      <c r="L30" s="13">
        <f t="shared" si="4"/>
        <v>90.3030303030303</v>
      </c>
    </row>
    <row r="31" spans="1:12">
      <c r="A31" s="71">
        <v>26</v>
      </c>
      <c r="B31" s="85" t="s">
        <v>39</v>
      </c>
      <c r="C31" s="13">
        <f>SUM(CALCULATION!AW26:AX26)</f>
        <v>107</v>
      </c>
      <c r="D31" s="90">
        <f t="shared" si="0"/>
        <v>93.0434782608696</v>
      </c>
      <c r="E31" s="13">
        <f>SUM(CALCULATION!BI26:BK26)</f>
        <v>142</v>
      </c>
      <c r="F31" s="90">
        <f t="shared" si="1"/>
        <v>97.9310344827586</v>
      </c>
      <c r="G31" s="13">
        <f>SUM(CALCULATION!BF26:BG26)</f>
        <v>75</v>
      </c>
      <c r="H31" s="90">
        <f t="shared" si="2"/>
        <v>98.6842105263158</v>
      </c>
      <c r="I31" s="13">
        <f>SUM(CALCULATION!AZ26:BD26)</f>
        <v>120</v>
      </c>
      <c r="J31" s="90">
        <f t="shared" si="3"/>
        <v>98.3606557377049</v>
      </c>
      <c r="K31" s="13">
        <f>SUM(CALCULATION!BM26:BO26)</f>
        <v>152</v>
      </c>
      <c r="L31" s="13">
        <f t="shared" si="4"/>
        <v>92.1212121212121</v>
      </c>
    </row>
    <row r="32" spans="1:12">
      <c r="A32" s="71">
        <v>27</v>
      </c>
      <c r="B32" s="86" t="s">
        <v>40</v>
      </c>
      <c r="C32" s="13">
        <f>SUM(CALCULATION!AW27:AX27)</f>
        <v>104</v>
      </c>
      <c r="D32" s="90">
        <f t="shared" si="0"/>
        <v>90.4347826086957</v>
      </c>
      <c r="E32" s="13">
        <f>SUM(CALCULATION!BI27:BK27)</f>
        <v>131</v>
      </c>
      <c r="F32" s="90">
        <f t="shared" si="1"/>
        <v>90.3448275862069</v>
      </c>
      <c r="G32" s="13">
        <f>SUM(CALCULATION!BF27:BG27)</f>
        <v>66</v>
      </c>
      <c r="H32" s="90">
        <f t="shared" si="2"/>
        <v>86.8421052631579</v>
      </c>
      <c r="I32" s="13">
        <f>SUM(CALCULATION!AZ27:BD27)</f>
        <v>108</v>
      </c>
      <c r="J32" s="90">
        <f t="shared" si="3"/>
        <v>88.5245901639344</v>
      </c>
      <c r="K32" s="13">
        <f>SUM(CALCULATION!BM27:BO27)</f>
        <v>135</v>
      </c>
      <c r="L32" s="13">
        <f t="shared" si="4"/>
        <v>81.8181818181818</v>
      </c>
    </row>
    <row r="33" spans="1:12">
      <c r="A33" s="71">
        <v>28</v>
      </c>
      <c r="B33" s="87" t="s">
        <v>41</v>
      </c>
      <c r="C33" s="13">
        <f>SUM(CALCULATION!AW28:AX28)</f>
        <v>102</v>
      </c>
      <c r="D33" s="90">
        <f t="shared" si="0"/>
        <v>88.695652173913</v>
      </c>
      <c r="E33" s="13">
        <f>SUM(CALCULATION!BI28:BK28)</f>
        <v>137</v>
      </c>
      <c r="F33" s="90">
        <f t="shared" si="1"/>
        <v>94.4827586206897</v>
      </c>
      <c r="G33" s="13">
        <f>SUM(CALCULATION!BF28:BG28)</f>
        <v>68</v>
      </c>
      <c r="H33" s="90">
        <f t="shared" si="2"/>
        <v>89.4736842105263</v>
      </c>
      <c r="I33" s="13">
        <f>SUM(CALCULATION!AZ28:BD28)</f>
        <v>102</v>
      </c>
      <c r="J33" s="90">
        <f t="shared" si="3"/>
        <v>83.6065573770492</v>
      </c>
      <c r="K33" s="13">
        <f>SUM(CALCULATION!BM28:BO28)</f>
        <v>146</v>
      </c>
      <c r="L33" s="13">
        <f t="shared" si="4"/>
        <v>88.4848484848485</v>
      </c>
    </row>
    <row r="34" spans="1:12">
      <c r="A34" s="71">
        <v>29</v>
      </c>
      <c r="B34" s="85" t="s">
        <v>42</v>
      </c>
      <c r="C34" s="13">
        <f>SUM(CALCULATION!AW29:AX29)</f>
        <v>109</v>
      </c>
      <c r="D34" s="90">
        <f t="shared" si="0"/>
        <v>94.7826086956522</v>
      </c>
      <c r="E34" s="13">
        <f>SUM(CALCULATION!BI29:BK29)</f>
        <v>141</v>
      </c>
      <c r="F34" s="90">
        <f t="shared" si="1"/>
        <v>97.2413793103448</v>
      </c>
      <c r="G34" s="13">
        <f>SUM(CALCULATION!BF29:BG29)</f>
        <v>75</v>
      </c>
      <c r="H34" s="90">
        <f t="shared" si="2"/>
        <v>98.6842105263158</v>
      </c>
      <c r="I34" s="13">
        <f>SUM(CALCULATION!AZ29:BD29)</f>
        <v>116</v>
      </c>
      <c r="J34" s="90">
        <f t="shared" si="3"/>
        <v>95.0819672131148</v>
      </c>
      <c r="K34" s="13">
        <f>SUM(CALCULATION!BM29:BO29)</f>
        <v>135</v>
      </c>
      <c r="L34" s="13">
        <f t="shared" si="4"/>
        <v>81.8181818181818</v>
      </c>
    </row>
    <row r="35" ht="30" spans="1:12">
      <c r="A35" s="71">
        <v>30</v>
      </c>
      <c r="B35" s="85" t="s">
        <v>43</v>
      </c>
      <c r="C35" s="13">
        <f>SUM(CALCULATION!AW30:AX30)</f>
        <v>114</v>
      </c>
      <c r="D35" s="90">
        <f t="shared" si="0"/>
        <v>99.1304347826087</v>
      </c>
      <c r="E35" s="13">
        <f>SUM(CALCULATION!BI30:BK30)</f>
        <v>143</v>
      </c>
      <c r="F35" s="90">
        <f t="shared" si="1"/>
        <v>98.6206896551724</v>
      </c>
      <c r="G35" s="13">
        <f>SUM(CALCULATION!BF30:BG30)</f>
        <v>73</v>
      </c>
      <c r="H35" s="90">
        <f t="shared" si="2"/>
        <v>96.0526315789474</v>
      </c>
      <c r="I35" s="13">
        <f>SUM(CALCULATION!AZ30:BD30)</f>
        <v>118</v>
      </c>
      <c r="J35" s="90">
        <f t="shared" si="3"/>
        <v>96.7213114754098</v>
      </c>
      <c r="K35" s="13">
        <f>SUM(CALCULATION!BM30:BO30)</f>
        <v>157</v>
      </c>
      <c r="L35" s="13">
        <f t="shared" si="4"/>
        <v>95.1515151515152</v>
      </c>
    </row>
    <row r="36" ht="30" spans="1:12">
      <c r="A36" s="71">
        <v>31</v>
      </c>
      <c r="B36" s="85" t="s">
        <v>44</v>
      </c>
      <c r="C36" s="13">
        <f>SUM(CALCULATION!AW31:AX31)</f>
        <v>99</v>
      </c>
      <c r="D36" s="90">
        <f t="shared" si="0"/>
        <v>86.0869565217391</v>
      </c>
      <c r="E36" s="13">
        <f>SUM(CALCULATION!BI31:BK31)</f>
        <v>131</v>
      </c>
      <c r="F36" s="90">
        <f t="shared" si="1"/>
        <v>90.3448275862069</v>
      </c>
      <c r="G36" s="13">
        <f>SUM(CALCULATION!BF31:BG31)</f>
        <v>64</v>
      </c>
      <c r="H36" s="90">
        <f t="shared" si="2"/>
        <v>84.2105263157895</v>
      </c>
      <c r="I36" s="13">
        <f>SUM(CALCULATION!AZ31:BD31)</f>
        <v>105</v>
      </c>
      <c r="J36" s="90">
        <f t="shared" si="3"/>
        <v>86.0655737704918</v>
      </c>
      <c r="K36" s="13">
        <f>SUM(CALCULATION!BM31:BO31)</f>
        <v>137</v>
      </c>
      <c r="L36" s="13">
        <f t="shared" si="4"/>
        <v>83.030303030303</v>
      </c>
    </row>
    <row r="37" spans="1:12">
      <c r="A37" s="71">
        <v>32</v>
      </c>
      <c r="B37" s="85" t="s">
        <v>45</v>
      </c>
      <c r="C37" s="13">
        <f>SUM(CALCULATION!AW32:AX32)</f>
        <v>92</v>
      </c>
      <c r="D37" s="90">
        <f t="shared" si="0"/>
        <v>80</v>
      </c>
      <c r="E37" s="13">
        <f>SUM(CALCULATION!BI32:BK32)</f>
        <v>117</v>
      </c>
      <c r="F37" s="90">
        <f t="shared" si="1"/>
        <v>80.6896551724138</v>
      </c>
      <c r="G37" s="13">
        <f>SUM(CALCULATION!BF32:BG32)</f>
        <v>60</v>
      </c>
      <c r="H37" s="90">
        <f t="shared" si="2"/>
        <v>78.9473684210526</v>
      </c>
      <c r="I37" s="13">
        <f>SUM(CALCULATION!AZ32:BD32)</f>
        <v>92</v>
      </c>
      <c r="J37" s="90">
        <f t="shared" si="3"/>
        <v>75.4098360655738</v>
      </c>
      <c r="K37" s="13">
        <f>SUM(CALCULATION!BM32:BO32)</f>
        <v>119</v>
      </c>
      <c r="L37" s="13">
        <f t="shared" si="4"/>
        <v>72.1212121212121</v>
      </c>
    </row>
    <row r="38" spans="1:12">
      <c r="A38" s="71">
        <v>33</v>
      </c>
      <c r="B38" s="85" t="s">
        <v>46</v>
      </c>
      <c r="C38" s="13">
        <f>SUM(CALCULATION!AW33:AX33)</f>
        <v>106</v>
      </c>
      <c r="D38" s="90">
        <f t="shared" si="0"/>
        <v>92.1739130434783</v>
      </c>
      <c r="E38" s="13">
        <f>SUM(CALCULATION!BI33:BK33)</f>
        <v>136</v>
      </c>
      <c r="F38" s="90">
        <f t="shared" si="1"/>
        <v>93.7931034482759</v>
      </c>
      <c r="G38" s="13">
        <f>SUM(CALCULATION!BF33:BG33)</f>
        <v>68</v>
      </c>
      <c r="H38" s="90">
        <f t="shared" si="2"/>
        <v>89.4736842105263</v>
      </c>
      <c r="I38" s="13">
        <f>SUM(CALCULATION!AZ33:BD33)</f>
        <v>108</v>
      </c>
      <c r="J38" s="90">
        <f t="shared" si="3"/>
        <v>88.5245901639344</v>
      </c>
      <c r="K38" s="13">
        <f>SUM(CALCULATION!BM33:BO33)</f>
        <v>143</v>
      </c>
      <c r="L38" s="13">
        <f t="shared" si="4"/>
        <v>86.6666666666667</v>
      </c>
    </row>
    <row r="39" ht="30" spans="1:12">
      <c r="A39" s="71">
        <v>34</v>
      </c>
      <c r="B39" s="85" t="s">
        <v>47</v>
      </c>
      <c r="C39" s="13">
        <f>SUM(CALCULATION!AW34:AX34)</f>
        <v>107</v>
      </c>
      <c r="D39" s="90">
        <f t="shared" si="0"/>
        <v>93.0434782608696</v>
      </c>
      <c r="E39" s="13">
        <f>SUM(CALCULATION!BI34:BK34)</f>
        <v>138</v>
      </c>
      <c r="F39" s="90">
        <f t="shared" si="1"/>
        <v>95.1724137931034</v>
      </c>
      <c r="G39" s="13">
        <f>SUM(CALCULATION!BF34:BG34)</f>
        <v>75</v>
      </c>
      <c r="H39" s="90">
        <f t="shared" si="2"/>
        <v>98.6842105263158</v>
      </c>
      <c r="I39" s="13">
        <f>SUM(CALCULATION!AZ34:BD34)</f>
        <v>111</v>
      </c>
      <c r="J39" s="90">
        <f t="shared" si="3"/>
        <v>90.983606557377</v>
      </c>
      <c r="K39" s="13">
        <f>SUM(CALCULATION!BM34:BO34)</f>
        <v>135</v>
      </c>
      <c r="L39" s="13">
        <f t="shared" si="4"/>
        <v>81.8181818181818</v>
      </c>
    </row>
    <row r="40" spans="1:12">
      <c r="A40" s="71">
        <v>35</v>
      </c>
      <c r="B40" s="85" t="s">
        <v>48</v>
      </c>
      <c r="C40" s="13">
        <f>SUM(CALCULATION!AW35:AX35)</f>
        <v>111</v>
      </c>
      <c r="D40" s="90">
        <f t="shared" si="0"/>
        <v>96.5217391304348</v>
      </c>
      <c r="E40" s="13">
        <f>SUM(CALCULATION!BI35:BK35)</f>
        <v>142</v>
      </c>
      <c r="F40" s="90">
        <f t="shared" si="1"/>
        <v>97.9310344827586</v>
      </c>
      <c r="G40" s="13">
        <f>SUM(CALCULATION!BF35:BG35)</f>
        <v>73</v>
      </c>
      <c r="H40" s="90">
        <f t="shared" si="2"/>
        <v>96.0526315789474</v>
      </c>
      <c r="I40" s="13">
        <f>SUM(CALCULATION!AZ35:BD35)</f>
        <v>119</v>
      </c>
      <c r="J40" s="90">
        <f t="shared" si="3"/>
        <v>97.5409836065574</v>
      </c>
      <c r="K40" s="13">
        <f>SUM(CALCULATION!BM35:BO35)</f>
        <v>153</v>
      </c>
      <c r="L40" s="13">
        <f t="shared" si="4"/>
        <v>92.7272727272727</v>
      </c>
    </row>
    <row r="41" spans="1:12">
      <c r="A41" s="71">
        <v>36</v>
      </c>
      <c r="B41" s="85" t="s">
        <v>49</v>
      </c>
      <c r="C41" s="13">
        <f>SUM(CALCULATION!AW36:AX36)</f>
        <v>112</v>
      </c>
      <c r="D41" s="90">
        <f t="shared" si="0"/>
        <v>97.3913043478261</v>
      </c>
      <c r="E41" s="13">
        <f>SUM(CALCULATION!BI36:BK36)</f>
        <v>142</v>
      </c>
      <c r="F41" s="90">
        <f t="shared" si="1"/>
        <v>97.9310344827586</v>
      </c>
      <c r="G41" s="13">
        <f>SUM(CALCULATION!BF36:BG36)</f>
        <v>74</v>
      </c>
      <c r="H41" s="90">
        <f t="shared" si="2"/>
        <v>97.3684210526316</v>
      </c>
      <c r="I41" s="13">
        <f>SUM(CALCULATION!AZ36:BD36)</f>
        <v>117</v>
      </c>
      <c r="J41" s="90">
        <f t="shared" si="3"/>
        <v>95.9016393442623</v>
      </c>
      <c r="K41" s="13">
        <f>SUM(CALCULATION!BM36:BO36)</f>
        <v>155</v>
      </c>
      <c r="L41" s="13">
        <f t="shared" si="4"/>
        <v>93.9393939393939</v>
      </c>
    </row>
    <row r="42" spans="1:12">
      <c r="A42" s="71">
        <v>37</v>
      </c>
      <c r="B42" s="85" t="s">
        <v>50</v>
      </c>
      <c r="C42" s="13">
        <f>SUM(CALCULATION!AW37:AX37)</f>
        <v>115</v>
      </c>
      <c r="D42" s="90">
        <f t="shared" si="0"/>
        <v>100</v>
      </c>
      <c r="E42" s="13">
        <f>SUM(CALCULATION!BI37:BK37)</f>
        <v>145</v>
      </c>
      <c r="F42" s="90">
        <f t="shared" si="1"/>
        <v>100</v>
      </c>
      <c r="G42" s="13">
        <f>SUM(CALCULATION!BF37:BG37)</f>
        <v>76</v>
      </c>
      <c r="H42" s="90">
        <f t="shared" si="2"/>
        <v>100</v>
      </c>
      <c r="I42" s="13">
        <f>SUM(CALCULATION!AZ37:BD37)</f>
        <v>122</v>
      </c>
      <c r="J42" s="90">
        <f t="shared" si="3"/>
        <v>100</v>
      </c>
      <c r="K42" s="13">
        <f>SUM(CALCULATION!BM37:BO37)</f>
        <v>159</v>
      </c>
      <c r="L42" s="13">
        <f t="shared" si="4"/>
        <v>96.3636363636364</v>
      </c>
    </row>
    <row r="43" spans="1:12">
      <c r="A43" s="71">
        <v>38</v>
      </c>
      <c r="B43" s="85" t="s">
        <v>51</v>
      </c>
      <c r="C43" s="13">
        <f>SUM(CALCULATION!AW38:AX38)</f>
        <v>112</v>
      </c>
      <c r="D43" s="90">
        <f t="shared" si="0"/>
        <v>97.3913043478261</v>
      </c>
      <c r="E43" s="13">
        <f>SUM(CALCULATION!BI38:BK38)</f>
        <v>141</v>
      </c>
      <c r="F43" s="90">
        <f t="shared" si="1"/>
        <v>97.2413793103448</v>
      </c>
      <c r="G43" s="13">
        <f>SUM(CALCULATION!BF38:BG38)</f>
        <v>70</v>
      </c>
      <c r="H43" s="90">
        <f t="shared" si="2"/>
        <v>92.1052631578947</v>
      </c>
      <c r="I43" s="13">
        <f>SUM(CALCULATION!AZ38:BD38)</f>
        <v>112</v>
      </c>
      <c r="J43" s="90">
        <f t="shared" si="3"/>
        <v>91.8032786885246</v>
      </c>
      <c r="K43" s="13">
        <f>SUM(CALCULATION!BM38:BO38)</f>
        <v>158</v>
      </c>
      <c r="L43" s="13">
        <f t="shared" si="4"/>
        <v>95.7575757575758</v>
      </c>
    </row>
    <row r="44" spans="1:12">
      <c r="A44" s="71">
        <v>39</v>
      </c>
      <c r="B44" s="85" t="s">
        <v>52</v>
      </c>
      <c r="C44" s="13">
        <f>SUM(CALCULATION!AW39:AX39)</f>
        <v>112</v>
      </c>
      <c r="D44" s="90">
        <f t="shared" si="0"/>
        <v>97.3913043478261</v>
      </c>
      <c r="E44" s="13">
        <f>SUM(CALCULATION!BI39:BK39)</f>
        <v>143</v>
      </c>
      <c r="F44" s="90">
        <f t="shared" si="1"/>
        <v>98.6206896551724</v>
      </c>
      <c r="G44" s="13">
        <f>SUM(CALCULATION!BF39:BG39)</f>
        <v>74</v>
      </c>
      <c r="H44" s="90">
        <f t="shared" si="2"/>
        <v>97.3684210526316</v>
      </c>
      <c r="I44" s="13">
        <f>SUM(CALCULATION!AZ39:BD39)</f>
        <v>119</v>
      </c>
      <c r="J44" s="90">
        <f t="shared" si="3"/>
        <v>97.5409836065574</v>
      </c>
      <c r="K44" s="13">
        <f>SUM(CALCULATION!BM39:BO39)</f>
        <v>154</v>
      </c>
      <c r="L44" s="13">
        <f t="shared" si="4"/>
        <v>93.3333333333333</v>
      </c>
    </row>
    <row r="45" spans="1:12">
      <c r="A45" s="71">
        <v>40</v>
      </c>
      <c r="B45" s="85" t="s">
        <v>53</v>
      </c>
      <c r="C45" s="13">
        <f>SUM(CALCULATION!AW40:AX40)</f>
        <v>94</v>
      </c>
      <c r="D45" s="90">
        <f t="shared" si="0"/>
        <v>81.7391304347826</v>
      </c>
      <c r="E45" s="13">
        <f>SUM(CALCULATION!BI40:BK40)</f>
        <v>119</v>
      </c>
      <c r="F45" s="90">
        <f t="shared" si="1"/>
        <v>82.0689655172414</v>
      </c>
      <c r="G45" s="13">
        <f>SUM(CALCULATION!BF40:BG40)</f>
        <v>60</v>
      </c>
      <c r="H45" s="90">
        <f t="shared" si="2"/>
        <v>78.9473684210526</v>
      </c>
      <c r="I45" s="13">
        <f>SUM(CALCULATION!AZ40:BD40)</f>
        <v>94</v>
      </c>
      <c r="J45" s="90">
        <f t="shared" si="3"/>
        <v>77.0491803278689</v>
      </c>
      <c r="K45" s="13">
        <f>SUM(CALCULATION!BM40:BO40)</f>
        <v>127</v>
      </c>
      <c r="L45" s="13">
        <f t="shared" si="4"/>
        <v>76.969696969697</v>
      </c>
    </row>
    <row r="46" spans="1:12">
      <c r="A46" s="71">
        <v>41</v>
      </c>
      <c r="B46" s="85" t="s">
        <v>54</v>
      </c>
      <c r="C46" s="13">
        <f>SUM(CALCULATION!AW41:AX41)</f>
        <v>106</v>
      </c>
      <c r="D46" s="90">
        <f t="shared" si="0"/>
        <v>92.1739130434783</v>
      </c>
      <c r="E46" s="13">
        <f>SUM(CALCULATION!BI41:BK41)</f>
        <v>129</v>
      </c>
      <c r="F46" s="90">
        <f t="shared" si="1"/>
        <v>88.9655172413793</v>
      </c>
      <c r="G46" s="13">
        <f>SUM(CALCULATION!BF41:BG41)</f>
        <v>65</v>
      </c>
      <c r="H46" s="90">
        <f t="shared" si="2"/>
        <v>85.5263157894737</v>
      </c>
      <c r="I46" s="13">
        <f>SUM(CALCULATION!AZ41:BD41)</f>
        <v>103</v>
      </c>
      <c r="J46" s="90">
        <f t="shared" si="3"/>
        <v>84.4262295081967</v>
      </c>
      <c r="K46" s="13">
        <f>SUM(CALCULATION!BM41:BO41)</f>
        <v>130</v>
      </c>
      <c r="L46" s="13">
        <f t="shared" si="4"/>
        <v>78.7878787878788</v>
      </c>
    </row>
    <row r="47" spans="1:12">
      <c r="A47" s="71">
        <v>42</v>
      </c>
      <c r="B47" s="85" t="s">
        <v>55</v>
      </c>
      <c r="C47" s="13">
        <f>SUM(CALCULATION!AW42:AX42)</f>
        <v>107</v>
      </c>
      <c r="D47" s="90">
        <f t="shared" si="0"/>
        <v>93.0434782608696</v>
      </c>
      <c r="E47" s="13">
        <f>SUM(CALCULATION!BI42:BK42)</f>
        <v>139</v>
      </c>
      <c r="F47" s="90">
        <f t="shared" si="1"/>
        <v>95.8620689655172</v>
      </c>
      <c r="G47" s="13">
        <f>SUM(CALCULATION!BF42:BG42)</f>
        <v>71</v>
      </c>
      <c r="H47" s="90">
        <f t="shared" si="2"/>
        <v>93.4210526315789</v>
      </c>
      <c r="I47" s="13">
        <f>SUM(CALCULATION!AZ42:BD42)</f>
        <v>108</v>
      </c>
      <c r="J47" s="90">
        <f t="shared" si="3"/>
        <v>88.5245901639344</v>
      </c>
      <c r="K47" s="13">
        <f>SUM(CALCULATION!BM42:BO42)</f>
        <v>146</v>
      </c>
      <c r="L47" s="13">
        <f t="shared" si="4"/>
        <v>88.4848484848485</v>
      </c>
    </row>
    <row r="48" ht="30" spans="1:12">
      <c r="A48" s="71">
        <v>43</v>
      </c>
      <c r="B48" s="85" t="s">
        <v>56</v>
      </c>
      <c r="C48" s="13">
        <f>SUM(CALCULATION!AW43:AX43)</f>
        <v>89</v>
      </c>
      <c r="D48" s="90">
        <f t="shared" si="0"/>
        <v>77.3913043478261</v>
      </c>
      <c r="E48" s="13">
        <f>SUM(CALCULATION!BI43:BK43)</f>
        <v>109</v>
      </c>
      <c r="F48" s="90">
        <f t="shared" si="1"/>
        <v>75.1724137931034</v>
      </c>
      <c r="G48" s="13">
        <f>SUM(CALCULATION!BF43:BG43)</f>
        <v>62</v>
      </c>
      <c r="H48" s="90">
        <f t="shared" si="2"/>
        <v>81.5789473684211</v>
      </c>
      <c r="I48" s="13">
        <f>SUM(CALCULATION!AZ43:BD43)</f>
        <v>87</v>
      </c>
      <c r="J48" s="90">
        <f t="shared" si="3"/>
        <v>71.3114754098361</v>
      </c>
      <c r="K48" s="13">
        <f>SUM(CALCULATION!BM43:BO43)</f>
        <v>99</v>
      </c>
      <c r="L48" s="13">
        <f t="shared" si="4"/>
        <v>60</v>
      </c>
    </row>
    <row r="49" spans="1:12">
      <c r="A49" s="71">
        <v>44</v>
      </c>
      <c r="B49" s="85" t="s">
        <v>57</v>
      </c>
      <c r="C49" s="13">
        <f>SUM(CALCULATION!AW44:AX44)</f>
        <v>98</v>
      </c>
      <c r="D49" s="90">
        <f t="shared" si="0"/>
        <v>85.2173913043478</v>
      </c>
      <c r="E49" s="13">
        <f>SUM(CALCULATION!BI44:BK44)</f>
        <v>131</v>
      </c>
      <c r="F49" s="90">
        <f t="shared" si="1"/>
        <v>90.3448275862069</v>
      </c>
      <c r="G49" s="13">
        <f>SUM(CALCULATION!BF44:BG44)</f>
        <v>59</v>
      </c>
      <c r="H49" s="90">
        <f t="shared" si="2"/>
        <v>77.6315789473684</v>
      </c>
      <c r="I49" s="13">
        <f>SUM(CALCULATION!AZ44:BD44)</f>
        <v>104</v>
      </c>
      <c r="J49" s="90">
        <f t="shared" si="3"/>
        <v>85.2459016393443</v>
      </c>
      <c r="K49" s="13">
        <f>SUM(CALCULATION!BM44:BO44)</f>
        <v>142</v>
      </c>
      <c r="L49" s="13">
        <f t="shared" si="4"/>
        <v>86.0606060606061</v>
      </c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14">
    <mergeCell ref="A1:L1"/>
    <mergeCell ref="A2:L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A3:A5"/>
    <mergeCell ref="B3:B5"/>
  </mergeCells>
  <pageMargins left="0.31496062992126" right="0.590551181102362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C1" workbookViewId="0">
      <selection activeCell="J17" sqref="J17"/>
    </sheetView>
  </sheetViews>
  <sheetFormatPr defaultColWidth="9" defaultRowHeight="15"/>
  <cols>
    <col min="1" max="1" width="4" customWidth="1"/>
    <col min="2" max="2" width="31.7142857142857" customWidth="1"/>
    <col min="3" max="3" width="15.1428571428571" customWidth="1"/>
    <col min="4" max="4" width="14.2857142857143" customWidth="1"/>
    <col min="5" max="5" width="14.7142857142857" customWidth="1"/>
    <col min="6" max="6" width="15.5714285714286" customWidth="1"/>
    <col min="7" max="7" width="14.7142857142857" customWidth="1"/>
    <col min="8" max="9" width="15.8571428571429" customWidth="1"/>
  </cols>
  <sheetData>
    <row r="1" ht="23.25" spans="1:9">
      <c r="A1" s="61" t="s">
        <v>80</v>
      </c>
      <c r="B1" s="61"/>
      <c r="C1" s="61"/>
      <c r="D1" s="61"/>
      <c r="E1" s="61"/>
      <c r="F1" s="61"/>
      <c r="G1" s="61"/>
      <c r="H1" s="61"/>
      <c r="I1" s="61"/>
    </row>
    <row r="2" ht="22.5" spans="1:9">
      <c r="A2" s="62" t="s">
        <v>102</v>
      </c>
      <c r="B2" s="62"/>
      <c r="C2" s="62"/>
      <c r="D2" s="62"/>
      <c r="E2" s="62"/>
      <c r="F2" s="62"/>
      <c r="G2" s="62"/>
      <c r="H2" s="62"/>
      <c r="I2" s="62"/>
    </row>
    <row r="3" customHeight="1" spans="1:9">
      <c r="A3" s="63" t="s">
        <v>1</v>
      </c>
      <c r="B3" s="80" t="s">
        <v>2</v>
      </c>
      <c r="C3" s="81" t="s">
        <v>3</v>
      </c>
      <c r="D3" s="77" t="s">
        <v>4</v>
      </c>
      <c r="E3" s="78"/>
      <c r="F3" s="77" t="s">
        <v>87</v>
      </c>
      <c r="G3" s="77" t="s">
        <v>6</v>
      </c>
      <c r="H3" s="82"/>
      <c r="I3" s="77" t="s">
        <v>96</v>
      </c>
    </row>
    <row r="4" ht="50.25" customHeight="1" spans="1:9">
      <c r="A4" s="69"/>
      <c r="B4" s="83"/>
      <c r="C4" s="84" t="s">
        <v>103</v>
      </c>
      <c r="D4" s="84" t="s">
        <v>104</v>
      </c>
      <c r="E4" s="84" t="s">
        <v>105</v>
      </c>
      <c r="F4" s="84" t="s">
        <v>106</v>
      </c>
      <c r="G4" s="84" t="s">
        <v>107</v>
      </c>
      <c r="H4" s="84" t="s">
        <v>105</v>
      </c>
      <c r="I4" s="84" t="s">
        <v>79</v>
      </c>
    </row>
    <row r="5" ht="30.75" customHeight="1" spans="1:9">
      <c r="A5" s="69"/>
      <c r="B5" s="83"/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</row>
    <row r="6" ht="18.75" customHeight="1" spans="1:7">
      <c r="A6" s="71">
        <v>1</v>
      </c>
      <c r="B6" s="85" t="s">
        <v>14</v>
      </c>
      <c r="C6">
        <v>15</v>
      </c>
      <c r="D6">
        <v>34</v>
      </c>
      <c r="E6">
        <v>4</v>
      </c>
      <c r="F6">
        <v>12</v>
      </c>
      <c r="G6">
        <v>27</v>
      </c>
    </row>
    <row r="7" ht="18.75" customHeight="1" spans="1:7">
      <c r="A7" s="71">
        <v>2</v>
      </c>
      <c r="B7" s="85" t="s">
        <v>15</v>
      </c>
      <c r="C7">
        <v>11</v>
      </c>
      <c r="D7">
        <v>29</v>
      </c>
      <c r="E7">
        <v>3</v>
      </c>
      <c r="F7">
        <v>12</v>
      </c>
      <c r="G7">
        <v>22</v>
      </c>
    </row>
    <row r="8" ht="18.75" customHeight="1" spans="1:7">
      <c r="A8" s="71">
        <v>3</v>
      </c>
      <c r="B8" s="85" t="s">
        <v>16</v>
      </c>
      <c r="C8">
        <v>16</v>
      </c>
      <c r="D8">
        <v>34</v>
      </c>
      <c r="E8">
        <v>4</v>
      </c>
      <c r="F8">
        <v>12</v>
      </c>
      <c r="G8">
        <v>28</v>
      </c>
    </row>
    <row r="9" ht="18.75" customHeight="1" spans="1:7">
      <c r="A9" s="71">
        <v>4</v>
      </c>
      <c r="B9" s="85" t="s">
        <v>17</v>
      </c>
      <c r="C9">
        <v>12</v>
      </c>
      <c r="D9">
        <v>32</v>
      </c>
      <c r="E9">
        <v>3</v>
      </c>
      <c r="F9">
        <v>12</v>
      </c>
      <c r="G9">
        <v>25</v>
      </c>
    </row>
    <row r="10" ht="15.75" customHeight="1" spans="1:7">
      <c r="A10" s="71">
        <v>5</v>
      </c>
      <c r="B10" s="85" t="s">
        <v>18</v>
      </c>
      <c r="C10">
        <v>15</v>
      </c>
      <c r="D10">
        <v>34</v>
      </c>
      <c r="E10">
        <v>4</v>
      </c>
      <c r="F10">
        <v>12</v>
      </c>
      <c r="G10">
        <v>27</v>
      </c>
    </row>
    <row r="11" ht="18" customHeight="1" spans="1:7">
      <c r="A11" s="71">
        <v>6</v>
      </c>
      <c r="B11" s="85" t="s">
        <v>19</v>
      </c>
      <c r="C11">
        <v>14</v>
      </c>
      <c r="D11">
        <v>35</v>
      </c>
      <c r="E11">
        <v>4</v>
      </c>
      <c r="F11">
        <v>12</v>
      </c>
      <c r="G11">
        <v>29</v>
      </c>
    </row>
    <row r="12" ht="15.75" customHeight="1" spans="1:7">
      <c r="A12" s="71">
        <v>7</v>
      </c>
      <c r="B12" s="85" t="s">
        <v>20</v>
      </c>
      <c r="C12">
        <v>16</v>
      </c>
      <c r="D12">
        <v>35</v>
      </c>
      <c r="E12">
        <v>3</v>
      </c>
      <c r="F12">
        <v>12</v>
      </c>
      <c r="G12">
        <v>29</v>
      </c>
    </row>
    <row r="13" ht="16.5" customHeight="1" spans="1:7">
      <c r="A13" s="71">
        <v>8</v>
      </c>
      <c r="B13" s="85" t="s">
        <v>21</v>
      </c>
      <c r="C13">
        <v>16</v>
      </c>
      <c r="D13">
        <v>35</v>
      </c>
      <c r="E13">
        <v>4</v>
      </c>
      <c r="F13">
        <v>12</v>
      </c>
      <c r="G13">
        <v>29</v>
      </c>
    </row>
    <row r="14" ht="18.75" customHeight="1" spans="1:7">
      <c r="A14" s="71">
        <v>9</v>
      </c>
      <c r="B14" s="85" t="s">
        <v>22</v>
      </c>
      <c r="C14">
        <v>14</v>
      </c>
      <c r="D14">
        <v>35</v>
      </c>
      <c r="E14">
        <v>4</v>
      </c>
      <c r="F14">
        <v>12</v>
      </c>
      <c r="G14">
        <v>28</v>
      </c>
    </row>
    <row r="15" ht="18.75" customHeight="1" spans="1:7">
      <c r="A15" s="71">
        <v>10</v>
      </c>
      <c r="B15" s="85" t="s">
        <v>23</v>
      </c>
      <c r="C15">
        <v>13</v>
      </c>
      <c r="D15">
        <v>34</v>
      </c>
      <c r="E15">
        <v>4</v>
      </c>
      <c r="F15">
        <v>9</v>
      </c>
      <c r="G15">
        <v>17</v>
      </c>
    </row>
    <row r="16" ht="17.25" customHeight="1" spans="1:7">
      <c r="A16" s="71">
        <v>11</v>
      </c>
      <c r="B16" s="85" t="s">
        <v>24</v>
      </c>
      <c r="C16">
        <v>16</v>
      </c>
      <c r="D16">
        <v>35</v>
      </c>
      <c r="E16">
        <v>4</v>
      </c>
      <c r="F16">
        <v>9</v>
      </c>
      <c r="G16">
        <v>22</v>
      </c>
    </row>
    <row r="17" ht="18.75" customHeight="1" spans="1:7">
      <c r="A17" s="71">
        <v>12</v>
      </c>
      <c r="B17" s="85" t="s">
        <v>25</v>
      </c>
      <c r="C17">
        <v>16</v>
      </c>
      <c r="D17">
        <v>32</v>
      </c>
      <c r="E17">
        <v>4</v>
      </c>
      <c r="F17">
        <v>10</v>
      </c>
      <c r="G17">
        <v>29</v>
      </c>
    </row>
    <row r="18" spans="1:7">
      <c r="A18" s="71">
        <v>13</v>
      </c>
      <c r="B18" s="85" t="s">
        <v>26</v>
      </c>
      <c r="C18">
        <v>13</v>
      </c>
      <c r="D18">
        <v>33</v>
      </c>
      <c r="E18">
        <v>4</v>
      </c>
      <c r="F18">
        <v>10</v>
      </c>
      <c r="G18">
        <v>28</v>
      </c>
    </row>
    <row r="19" spans="1:7">
      <c r="A19" s="71">
        <v>14</v>
      </c>
      <c r="B19" s="85" t="s">
        <v>27</v>
      </c>
      <c r="C19">
        <v>15</v>
      </c>
      <c r="D19">
        <v>35</v>
      </c>
      <c r="E19">
        <v>4</v>
      </c>
      <c r="F19">
        <v>12</v>
      </c>
      <c r="G19">
        <v>28</v>
      </c>
    </row>
    <row r="20" spans="1:7">
      <c r="A20" s="71">
        <v>15</v>
      </c>
      <c r="B20" s="85" t="s">
        <v>28</v>
      </c>
      <c r="C20">
        <v>16</v>
      </c>
      <c r="D20">
        <v>32</v>
      </c>
      <c r="E20">
        <v>4</v>
      </c>
      <c r="F20">
        <v>12</v>
      </c>
      <c r="G20">
        <v>27</v>
      </c>
    </row>
    <row r="21" spans="1:7">
      <c r="A21" s="71">
        <v>16</v>
      </c>
      <c r="B21" s="85" t="s">
        <v>29</v>
      </c>
      <c r="C21">
        <v>16</v>
      </c>
      <c r="D21">
        <v>35</v>
      </c>
      <c r="E21">
        <v>4</v>
      </c>
      <c r="F21">
        <v>12</v>
      </c>
      <c r="G21">
        <v>29</v>
      </c>
    </row>
    <row r="22" ht="22.5" customHeight="1" spans="1:7">
      <c r="A22" s="71">
        <v>17</v>
      </c>
      <c r="B22" s="86" t="s">
        <v>40</v>
      </c>
      <c r="C22">
        <v>16</v>
      </c>
      <c r="D22">
        <v>33</v>
      </c>
      <c r="E22">
        <v>4</v>
      </c>
      <c r="F22">
        <v>11</v>
      </c>
      <c r="G22">
        <v>29</v>
      </c>
    </row>
    <row r="23" spans="1:7">
      <c r="A23" s="71">
        <v>18</v>
      </c>
      <c r="B23" s="86" t="s">
        <v>30</v>
      </c>
      <c r="C23">
        <v>13</v>
      </c>
      <c r="D23">
        <v>34</v>
      </c>
      <c r="E23">
        <v>4</v>
      </c>
      <c r="F23">
        <v>12</v>
      </c>
      <c r="G23">
        <v>27</v>
      </c>
    </row>
    <row r="24" spans="1:7">
      <c r="A24" s="71">
        <v>19</v>
      </c>
      <c r="B24" s="85" t="s">
        <v>31</v>
      </c>
      <c r="C24">
        <v>16</v>
      </c>
      <c r="D24">
        <v>33</v>
      </c>
      <c r="E24">
        <v>4</v>
      </c>
      <c r="F24">
        <v>12</v>
      </c>
      <c r="G24">
        <v>28</v>
      </c>
    </row>
    <row r="25" spans="1:7">
      <c r="A25" s="71">
        <v>20</v>
      </c>
      <c r="B25" s="85" t="s">
        <v>32</v>
      </c>
      <c r="C25">
        <v>16</v>
      </c>
      <c r="D25">
        <v>35</v>
      </c>
      <c r="E25">
        <v>4</v>
      </c>
      <c r="F25">
        <v>12</v>
      </c>
      <c r="G25">
        <v>29</v>
      </c>
    </row>
    <row r="26" spans="1:7">
      <c r="A26" s="71">
        <v>21</v>
      </c>
      <c r="B26" s="85" t="s">
        <v>33</v>
      </c>
      <c r="C26">
        <v>14</v>
      </c>
      <c r="D26">
        <v>35</v>
      </c>
      <c r="E26">
        <v>4</v>
      </c>
      <c r="F26">
        <v>12</v>
      </c>
      <c r="G26">
        <v>29</v>
      </c>
    </row>
    <row r="27" spans="1:7">
      <c r="A27" s="71">
        <v>22</v>
      </c>
      <c r="B27" s="85" t="s">
        <v>34</v>
      </c>
      <c r="C27">
        <v>16</v>
      </c>
      <c r="D27">
        <v>35</v>
      </c>
      <c r="E27">
        <v>4</v>
      </c>
      <c r="F27">
        <v>12</v>
      </c>
      <c r="G27">
        <v>29</v>
      </c>
    </row>
    <row r="28" spans="1:7">
      <c r="A28" s="71">
        <v>23</v>
      </c>
      <c r="B28" s="85" t="s">
        <v>35</v>
      </c>
      <c r="C28">
        <v>16</v>
      </c>
      <c r="D28">
        <v>35</v>
      </c>
      <c r="E28">
        <v>4</v>
      </c>
      <c r="F28">
        <v>12</v>
      </c>
      <c r="G28">
        <v>29</v>
      </c>
    </row>
    <row r="29" spans="1:7">
      <c r="A29" s="71">
        <v>24</v>
      </c>
      <c r="B29" s="85" t="s">
        <v>36</v>
      </c>
      <c r="C29">
        <v>15</v>
      </c>
      <c r="D29">
        <v>35</v>
      </c>
      <c r="E29">
        <v>4</v>
      </c>
      <c r="F29">
        <v>12</v>
      </c>
      <c r="G29">
        <v>28</v>
      </c>
    </row>
    <row r="30" spans="1:7">
      <c r="A30" s="71">
        <v>25</v>
      </c>
      <c r="B30" s="85" t="s">
        <v>37</v>
      </c>
      <c r="C30">
        <v>13</v>
      </c>
      <c r="D30">
        <v>34</v>
      </c>
      <c r="E30">
        <v>2</v>
      </c>
      <c r="F30">
        <v>11</v>
      </c>
      <c r="G30">
        <v>28</v>
      </c>
    </row>
    <row r="31" ht="45" spans="1:7">
      <c r="A31" s="71">
        <v>26</v>
      </c>
      <c r="B31" s="85" t="s">
        <v>38</v>
      </c>
      <c r="C31">
        <v>14</v>
      </c>
      <c r="D31">
        <v>34</v>
      </c>
      <c r="E31">
        <v>4</v>
      </c>
      <c r="F31">
        <v>12</v>
      </c>
      <c r="G31">
        <v>25</v>
      </c>
    </row>
    <row r="32" spans="1:7">
      <c r="A32" s="71">
        <v>27</v>
      </c>
      <c r="B32" s="85" t="s">
        <v>39</v>
      </c>
      <c r="C32">
        <v>14</v>
      </c>
      <c r="D32">
        <v>32</v>
      </c>
      <c r="E32">
        <v>4</v>
      </c>
      <c r="F32">
        <v>12</v>
      </c>
      <c r="G32">
        <v>25</v>
      </c>
    </row>
    <row r="33" spans="1:7">
      <c r="A33" s="71">
        <v>28</v>
      </c>
      <c r="B33" s="87" t="s">
        <v>41</v>
      </c>
      <c r="C33">
        <v>16</v>
      </c>
      <c r="D33">
        <v>35</v>
      </c>
      <c r="E33">
        <v>4</v>
      </c>
      <c r="F33">
        <v>9</v>
      </c>
      <c r="G33">
        <v>21</v>
      </c>
    </row>
    <row r="34" spans="1:7">
      <c r="A34" s="71">
        <v>29</v>
      </c>
      <c r="B34" s="85" t="s">
        <v>42</v>
      </c>
      <c r="C34">
        <v>16</v>
      </c>
      <c r="D34">
        <v>35</v>
      </c>
      <c r="E34">
        <v>4</v>
      </c>
      <c r="F34">
        <v>12</v>
      </c>
      <c r="G34">
        <v>26</v>
      </c>
    </row>
    <row r="35" ht="30" spans="1:7">
      <c r="A35" s="71">
        <v>30</v>
      </c>
      <c r="B35" s="85" t="s">
        <v>43</v>
      </c>
      <c r="C35">
        <v>16</v>
      </c>
      <c r="D35">
        <v>35</v>
      </c>
      <c r="E35">
        <v>4</v>
      </c>
      <c r="F35">
        <v>12</v>
      </c>
      <c r="G35">
        <v>27</v>
      </c>
    </row>
    <row r="36" ht="30" spans="1:7">
      <c r="A36" s="71">
        <v>31</v>
      </c>
      <c r="B36" s="85" t="s">
        <v>44</v>
      </c>
      <c r="C36">
        <v>13</v>
      </c>
      <c r="D36">
        <v>34</v>
      </c>
      <c r="E36">
        <v>4</v>
      </c>
      <c r="F36">
        <v>12</v>
      </c>
      <c r="G36">
        <v>27</v>
      </c>
    </row>
    <row r="37" spans="1:7">
      <c r="A37" s="71">
        <v>32</v>
      </c>
      <c r="B37" s="85" t="s">
        <v>45</v>
      </c>
      <c r="C37">
        <v>14</v>
      </c>
      <c r="D37">
        <v>35</v>
      </c>
      <c r="E37">
        <v>3</v>
      </c>
      <c r="F37">
        <v>12</v>
      </c>
      <c r="G37">
        <v>28</v>
      </c>
    </row>
    <row r="38" spans="1:7">
      <c r="A38" s="71">
        <v>33</v>
      </c>
      <c r="B38" s="85" t="s">
        <v>46</v>
      </c>
      <c r="C38">
        <v>14</v>
      </c>
      <c r="D38">
        <v>25</v>
      </c>
      <c r="E38">
        <v>3</v>
      </c>
      <c r="F38">
        <v>6</v>
      </c>
      <c r="G38">
        <v>22</v>
      </c>
    </row>
    <row r="39" ht="30" spans="1:7">
      <c r="A39" s="71">
        <v>34</v>
      </c>
      <c r="B39" s="85" t="s">
        <v>47</v>
      </c>
      <c r="C39">
        <v>16</v>
      </c>
      <c r="D39">
        <v>35</v>
      </c>
      <c r="E39">
        <v>4</v>
      </c>
      <c r="F39">
        <v>12</v>
      </c>
      <c r="G39">
        <v>29</v>
      </c>
    </row>
    <row r="40" spans="1:7">
      <c r="A40" s="71">
        <v>35</v>
      </c>
      <c r="B40" s="85" t="s">
        <v>48</v>
      </c>
      <c r="C40">
        <v>16</v>
      </c>
      <c r="D40">
        <v>34</v>
      </c>
      <c r="E40">
        <v>4</v>
      </c>
      <c r="F40">
        <v>12</v>
      </c>
      <c r="G40">
        <v>28</v>
      </c>
    </row>
    <row r="41" spans="1:7">
      <c r="A41" s="71">
        <v>36</v>
      </c>
      <c r="B41" s="85" t="s">
        <v>49</v>
      </c>
      <c r="C41">
        <v>15</v>
      </c>
      <c r="D41">
        <v>34</v>
      </c>
      <c r="E41">
        <v>4</v>
      </c>
      <c r="F41">
        <v>12</v>
      </c>
      <c r="G41">
        <v>27</v>
      </c>
    </row>
    <row r="42" spans="1:7">
      <c r="A42" s="71">
        <v>37</v>
      </c>
      <c r="B42" s="85" t="s">
        <v>50</v>
      </c>
      <c r="C42">
        <v>16</v>
      </c>
      <c r="D42">
        <v>35</v>
      </c>
      <c r="E42">
        <v>4</v>
      </c>
      <c r="F42">
        <v>9</v>
      </c>
      <c r="G42">
        <v>21</v>
      </c>
    </row>
    <row r="43" spans="1:7">
      <c r="A43" s="71">
        <v>38</v>
      </c>
      <c r="B43" s="85" t="s">
        <v>51</v>
      </c>
      <c r="C43">
        <v>16</v>
      </c>
      <c r="D43">
        <v>32</v>
      </c>
      <c r="E43">
        <v>4</v>
      </c>
      <c r="F43">
        <v>12</v>
      </c>
      <c r="G43">
        <v>27</v>
      </c>
    </row>
    <row r="44" spans="1:7">
      <c r="A44" s="71">
        <v>39</v>
      </c>
      <c r="B44" s="85" t="s">
        <v>52</v>
      </c>
      <c r="C44">
        <v>16</v>
      </c>
      <c r="D44">
        <v>35</v>
      </c>
      <c r="E44">
        <v>4</v>
      </c>
      <c r="F44">
        <v>12</v>
      </c>
      <c r="G44">
        <v>29</v>
      </c>
    </row>
    <row r="45" spans="1:7">
      <c r="A45" s="71">
        <v>40</v>
      </c>
      <c r="B45" s="85" t="s">
        <v>53</v>
      </c>
      <c r="C45">
        <v>13</v>
      </c>
      <c r="D45">
        <v>33</v>
      </c>
      <c r="E45">
        <v>4</v>
      </c>
      <c r="F45">
        <v>8</v>
      </c>
      <c r="G45">
        <v>16</v>
      </c>
    </row>
    <row r="46" spans="1:7">
      <c r="A46" s="71">
        <v>41</v>
      </c>
      <c r="B46" s="85" t="s">
        <v>54</v>
      </c>
      <c r="C46">
        <v>16</v>
      </c>
      <c r="D46">
        <v>33</v>
      </c>
      <c r="E46">
        <v>4</v>
      </c>
      <c r="F46">
        <v>12</v>
      </c>
      <c r="G46">
        <v>26</v>
      </c>
    </row>
    <row r="47" spans="1:7">
      <c r="A47" s="71">
        <v>42</v>
      </c>
      <c r="B47" s="85" t="s">
        <v>55</v>
      </c>
      <c r="C47">
        <v>15</v>
      </c>
      <c r="D47">
        <v>35</v>
      </c>
      <c r="E47">
        <v>4</v>
      </c>
      <c r="F47">
        <v>12</v>
      </c>
      <c r="G47">
        <v>29</v>
      </c>
    </row>
    <row r="48" ht="30" spans="1:7">
      <c r="A48" s="71">
        <v>43</v>
      </c>
      <c r="B48" s="85" t="s">
        <v>56</v>
      </c>
      <c r="C48">
        <v>14</v>
      </c>
      <c r="D48">
        <v>32</v>
      </c>
      <c r="E48">
        <v>3</v>
      </c>
      <c r="F48">
        <v>8</v>
      </c>
      <c r="G48">
        <v>16</v>
      </c>
    </row>
    <row r="49" spans="1:7">
      <c r="A49" s="71">
        <v>44</v>
      </c>
      <c r="B49" s="85" t="s">
        <v>57</v>
      </c>
      <c r="C49">
        <v>14</v>
      </c>
      <c r="D49">
        <v>26</v>
      </c>
      <c r="E49">
        <v>3</v>
      </c>
      <c r="F49">
        <v>7</v>
      </c>
      <c r="G49">
        <v>20</v>
      </c>
    </row>
    <row r="50" ht="15.75" spans="1:2">
      <c r="A50" s="22"/>
      <c r="B50" s="23"/>
    </row>
    <row r="51" ht="15.75" spans="1:2">
      <c r="A51" s="22"/>
      <c r="B51" s="23"/>
    </row>
    <row r="52" spans="1:2">
      <c r="A52" s="22"/>
      <c r="B52" s="22"/>
    </row>
  </sheetData>
  <mergeCells count="6">
    <mergeCell ref="A1:I1"/>
    <mergeCell ref="A2:I2"/>
    <mergeCell ref="D3:E3"/>
    <mergeCell ref="G3:H3"/>
    <mergeCell ref="A3:A5"/>
    <mergeCell ref="B3:B5"/>
  </mergeCells>
  <pageMargins left="0.708661417322835" right="0.708661417322835" top="0.748031496062992" bottom="0.748031496062992" header="0.31496062992126" footer="0.31496062992126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DEC-2023</vt:lpstr>
      <vt:lpstr>JAN-2024</vt:lpstr>
      <vt:lpstr>FEB-2024</vt:lpstr>
      <vt:lpstr>MAR-2024</vt:lpstr>
      <vt:lpstr>APR2024</vt:lpstr>
      <vt:lpstr>Sheet3</vt:lpstr>
      <vt:lpstr>DEC2023 TO APR2024</vt:lpstr>
      <vt:lpstr>DEC-JUN2024</vt:lpstr>
      <vt:lpstr>JULY2024</vt:lpstr>
      <vt:lpstr>AUG2024</vt:lpstr>
      <vt:lpstr>DEC2023 to AUG2024</vt:lpstr>
      <vt:lpstr>SEP24</vt:lpstr>
      <vt:lpstr>OCT24</vt:lpstr>
      <vt:lpstr>NOV24</vt:lpstr>
      <vt:lpstr>DEC2023 TO NOV2024</vt:lpstr>
      <vt:lpstr>Sheet1</vt:lpstr>
      <vt:lpstr>DEC2024</vt:lpstr>
      <vt:lpstr>DEC2023 to DEC2024</vt:lpstr>
      <vt:lpstr>Sheet2</vt:lpstr>
      <vt:lpstr>JAN</vt:lpstr>
      <vt:lpstr>CALCULATION</vt:lpstr>
      <vt:lpstr>DEC2023-JAN2025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SAMCH6029</cp:lastModifiedBy>
  <dcterms:created xsi:type="dcterms:W3CDTF">2006-09-16T00:00:00Z</dcterms:created>
  <dcterms:modified xsi:type="dcterms:W3CDTF">2025-01-16T05:44:49Z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ED9DDD2F9AF4437D8F24EB005D9B6276_12</vt:lpwstr>
  </property>
  <property fmtid="{D5CDD505-2E9C-101B-9397-08002B2CF9AE}" pid="3" name="KSOProductBuildVer">
    <vt:lpwstr>1033-12.2.0.19805</vt:lpwstr>
  </property>
</Properties>
</file>