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RESUME\student folder\Dheeraj\attn website\"/>
    </mc:Choice>
  </mc:AlternateContent>
  <xr:revisionPtr revIDLastSave="0" documentId="13_ncr:1_{9C0B4541-4A37-49E8-A843-534E39CBF128}" xr6:coauthVersionLast="47" xr6:coauthVersionMax="47" xr10:uidLastSave="{00000000-0000-0000-0000-000000000000}"/>
  <bookViews>
    <workbookView xWindow="-120" yWindow="-120" windowWidth="20730" windowHeight="11160" firstSheet="3" activeTab="11" xr2:uid="{00000000-000D-0000-FFFF-FFFF00000000}"/>
  </bookViews>
  <sheets>
    <sheet name="SPT" sheetId="1" r:id="rId1"/>
    <sheet name="OCT" sheetId="2" r:id="rId2"/>
    <sheet name="NOV" sheetId="5" r:id="rId3"/>
    <sheet name="SEP-NOV" sheetId="3" r:id="rId4"/>
    <sheet name="Sheet1" sheetId="7" r:id="rId5"/>
    <sheet name="DEC" sheetId="6" r:id="rId6"/>
    <sheet name="SEP-DEC" sheetId="8" r:id="rId7"/>
    <sheet name="Sheet3" sheetId="12" r:id="rId8"/>
    <sheet name="JAN" sheetId="9" r:id="rId9"/>
    <sheet name="FEB" sheetId="10" r:id="rId10"/>
    <sheet name="CALCULATION" sheetId="4" r:id="rId11"/>
    <sheet name="SEP24-FEB25" sheetId="11" r:id="rId12"/>
  </sheets>
  <definedNames>
    <definedName name="_xlnm.Print_Area" localSheetId="6">'SEP-DEC'!$B$1:$Y$40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11" l="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23" i="11"/>
  <c r="Y7" i="11"/>
  <c r="Y8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6" i="11"/>
  <c r="X13" i="11"/>
  <c r="X17" i="11"/>
  <c r="X21" i="11"/>
  <c r="X25" i="11"/>
  <c r="X33" i="11"/>
  <c r="X37" i="11"/>
  <c r="DW35" i="4"/>
  <c r="X40" i="11" s="1"/>
  <c r="V40" i="11"/>
  <c r="W40" i="11" s="1"/>
  <c r="DC35" i="4"/>
  <c r="N40" i="11" s="1"/>
  <c r="O40" i="11" s="1"/>
  <c r="CY35" i="4"/>
  <c r="L40" i="11" s="1"/>
  <c r="M40" i="11" s="1"/>
  <c r="CU35" i="4"/>
  <c r="K40" i="12" s="1"/>
  <c r="CQ35" i="4"/>
  <c r="I40" i="12" s="1"/>
  <c r="CN35" i="4"/>
  <c r="G40" i="12" s="1"/>
  <c r="X40" i="8"/>
  <c r="Y40" i="8" s="1"/>
  <c r="N40" i="8"/>
  <c r="O40" i="8" s="1"/>
  <c r="L40" i="8"/>
  <c r="M40" i="8" s="1"/>
  <c r="J40" i="8"/>
  <c r="K40" i="8" s="1"/>
  <c r="H40" i="8"/>
  <c r="I40" i="8" s="1"/>
  <c r="F40" i="8"/>
  <c r="G40" i="8" s="1"/>
  <c r="BV35" i="4"/>
  <c r="U40" i="7" s="1"/>
  <c r="BS35" i="4"/>
  <c r="BP35" i="4"/>
  <c r="DG35" i="4" s="1"/>
  <c r="P40" i="11" s="1"/>
  <c r="Q40" i="11" s="1"/>
  <c r="AX35" i="4"/>
  <c r="CJ35" i="4" s="1"/>
  <c r="E40" i="12" s="1"/>
  <c r="AO35" i="4"/>
  <c r="CB34" i="4"/>
  <c r="DW34" i="4" s="1"/>
  <c r="X39" i="11" s="1"/>
  <c r="BY34" i="4"/>
  <c r="V39" i="8" s="1"/>
  <c r="W39" i="8" s="1"/>
  <c r="BV34" i="4"/>
  <c r="DO34" i="4" s="1"/>
  <c r="T39" i="11" s="1"/>
  <c r="U39" i="11" s="1"/>
  <c r="BS34" i="4"/>
  <c r="DK34" i="4" s="1"/>
  <c r="R39" i="11" s="1"/>
  <c r="S39" i="11" s="1"/>
  <c r="BP34" i="4"/>
  <c r="BM34" i="4"/>
  <c r="N39" i="8" s="1"/>
  <c r="O39" i="8" s="1"/>
  <c r="BJ34" i="4"/>
  <c r="BG34" i="4"/>
  <c r="BD34" i="4"/>
  <c r="I39" i="7" s="1"/>
  <c r="BA34" i="4"/>
  <c r="CN34" i="4" s="1"/>
  <c r="F39" i="11" s="1"/>
  <c r="G39" i="11" s="1"/>
  <c r="AX34" i="4"/>
  <c r="CJ34" i="4" s="1"/>
  <c r="E39" i="12" s="1"/>
  <c r="AO34" i="4"/>
  <c r="CB33" i="4"/>
  <c r="DW33" i="4" s="1"/>
  <c r="X38" i="11" s="1"/>
  <c r="BY33" i="4"/>
  <c r="W38" i="7" s="1"/>
  <c r="BV33" i="4"/>
  <c r="DO33" i="4" s="1"/>
  <c r="T38" i="11" s="1"/>
  <c r="U38" i="11" s="1"/>
  <c r="BS33" i="4"/>
  <c r="DK33" i="4" s="1"/>
  <c r="R38" i="11" s="1"/>
  <c r="S38" i="11" s="1"/>
  <c r="BP33" i="4"/>
  <c r="BM33" i="4"/>
  <c r="DC33" i="4" s="1"/>
  <c r="N38" i="11" s="1"/>
  <c r="O38" i="11" s="1"/>
  <c r="BJ33" i="4"/>
  <c r="BG33" i="4"/>
  <c r="BD33" i="4"/>
  <c r="I38" i="7" s="1"/>
  <c r="BA33" i="4"/>
  <c r="G38" i="7" s="1"/>
  <c r="AX33" i="4"/>
  <c r="CJ33" i="4" s="1"/>
  <c r="E38" i="12" s="1"/>
  <c r="AO33" i="4"/>
  <c r="CB32" i="4"/>
  <c r="DW32" i="4" s="1"/>
  <c r="BY32" i="4"/>
  <c r="DS32" i="4" s="1"/>
  <c r="V37" i="11" s="1"/>
  <c r="W37" i="11" s="1"/>
  <c r="BV32" i="4"/>
  <c r="DO32" i="4" s="1"/>
  <c r="T37" i="11" s="1"/>
  <c r="U37" i="11" s="1"/>
  <c r="BS32" i="4"/>
  <c r="S37" i="7" s="1"/>
  <c r="BP32" i="4"/>
  <c r="Q37" i="7" s="1"/>
  <c r="BM32" i="4"/>
  <c r="DC32" i="4" s="1"/>
  <c r="N37" i="11" s="1"/>
  <c r="O37" i="11" s="1"/>
  <c r="BJ32" i="4"/>
  <c r="BG32" i="4"/>
  <c r="CU32" i="4" s="1"/>
  <c r="J37" i="11" s="1"/>
  <c r="K37" i="11" s="1"/>
  <c r="BD32" i="4"/>
  <c r="CQ32" i="4" s="1"/>
  <c r="H37" i="11" s="1"/>
  <c r="I37" i="11" s="1"/>
  <c r="BA32" i="4"/>
  <c r="G37" i="7" s="1"/>
  <c r="AX32" i="4"/>
  <c r="CJ32" i="4" s="1"/>
  <c r="E37" i="12" s="1"/>
  <c r="AO32" i="4"/>
  <c r="CB31" i="4"/>
  <c r="DW31" i="4" s="1"/>
  <c r="X36" i="11" s="1"/>
  <c r="BY31" i="4"/>
  <c r="DS31" i="4" s="1"/>
  <c r="V36" i="11" s="1"/>
  <c r="W36" i="11" s="1"/>
  <c r="BV31" i="4"/>
  <c r="DO31" i="4" s="1"/>
  <c r="T36" i="11" s="1"/>
  <c r="U36" i="11" s="1"/>
  <c r="BS31" i="4"/>
  <c r="BP31" i="4"/>
  <c r="DG31" i="4" s="1"/>
  <c r="P36" i="11" s="1"/>
  <c r="Q36" i="11" s="1"/>
  <c r="BM31" i="4"/>
  <c r="DC31" i="4" s="1"/>
  <c r="N36" i="11" s="1"/>
  <c r="O36" i="11" s="1"/>
  <c r="BJ31" i="4"/>
  <c r="BG31" i="4"/>
  <c r="BD31" i="4"/>
  <c r="I36" i="7" s="1"/>
  <c r="BA31" i="4"/>
  <c r="CN31" i="4" s="1"/>
  <c r="F36" i="11" s="1"/>
  <c r="G36" i="11" s="1"/>
  <c r="AX31" i="4"/>
  <c r="CJ31" i="4" s="1"/>
  <c r="E36" i="12" s="1"/>
  <c r="AO31" i="4"/>
  <c r="CB30" i="4"/>
  <c r="DW30" i="4" s="1"/>
  <c r="X35" i="11" s="1"/>
  <c r="BY30" i="4"/>
  <c r="DS30" i="4" s="1"/>
  <c r="V35" i="11" s="1"/>
  <c r="W35" i="11" s="1"/>
  <c r="BV30" i="4"/>
  <c r="DO30" i="4" s="1"/>
  <c r="T35" i="11" s="1"/>
  <c r="U35" i="11" s="1"/>
  <c r="BS30" i="4"/>
  <c r="DK30" i="4" s="1"/>
  <c r="R35" i="11" s="1"/>
  <c r="S35" i="11" s="1"/>
  <c r="BP30" i="4"/>
  <c r="DG30" i="4" s="1"/>
  <c r="P35" i="11" s="1"/>
  <c r="Q35" i="11" s="1"/>
  <c r="BM30" i="4"/>
  <c r="BJ30" i="4"/>
  <c r="M35" i="7" s="1"/>
  <c r="BG30" i="4"/>
  <c r="BD30" i="4"/>
  <c r="I35" i="7" s="1"/>
  <c r="BA30" i="4"/>
  <c r="CN30" i="4" s="1"/>
  <c r="F35" i="11" s="1"/>
  <c r="G35" i="11" s="1"/>
  <c r="AX30" i="4"/>
  <c r="E35" i="7" s="1"/>
  <c r="AO30" i="4"/>
  <c r="CB29" i="4"/>
  <c r="DW29" i="4" s="1"/>
  <c r="X34" i="11" s="1"/>
  <c r="BY29" i="4"/>
  <c r="DS29" i="4" s="1"/>
  <c r="V34" i="11" s="1"/>
  <c r="W34" i="11" s="1"/>
  <c r="BV29" i="4"/>
  <c r="DO29" i="4" s="1"/>
  <c r="T34" i="11" s="1"/>
  <c r="U34" i="11" s="1"/>
  <c r="BS29" i="4"/>
  <c r="DK29" i="4" s="1"/>
  <c r="R34" i="11" s="1"/>
  <c r="S34" i="11" s="1"/>
  <c r="BP29" i="4"/>
  <c r="DG29" i="4" s="1"/>
  <c r="P34" i="11" s="1"/>
  <c r="Q34" i="11" s="1"/>
  <c r="BM29" i="4"/>
  <c r="DC29" i="4" s="1"/>
  <c r="N34" i="11" s="1"/>
  <c r="O34" i="11" s="1"/>
  <c r="BJ29" i="4"/>
  <c r="BG29" i="4"/>
  <c r="BD29" i="4"/>
  <c r="BA29" i="4"/>
  <c r="CN29" i="4" s="1"/>
  <c r="F34" i="11" s="1"/>
  <c r="G34" i="11" s="1"/>
  <c r="AX29" i="4"/>
  <c r="E34" i="7" s="1"/>
  <c r="AO29" i="4"/>
  <c r="CB28" i="4"/>
  <c r="DW28" i="4" s="1"/>
  <c r="BY28" i="4"/>
  <c r="W33" i="7" s="1"/>
  <c r="BV28" i="4"/>
  <c r="DO28" i="4" s="1"/>
  <c r="T33" i="11" s="1"/>
  <c r="U33" i="11" s="1"/>
  <c r="BS28" i="4"/>
  <c r="R33" i="8" s="1"/>
  <c r="S33" i="8" s="1"/>
  <c r="BP28" i="4"/>
  <c r="DG28" i="4" s="1"/>
  <c r="P33" i="11" s="1"/>
  <c r="Q33" i="11" s="1"/>
  <c r="BM28" i="4"/>
  <c r="DC28" i="4" s="1"/>
  <c r="N33" i="11" s="1"/>
  <c r="O33" i="11" s="1"/>
  <c r="BJ28" i="4"/>
  <c r="BG28" i="4"/>
  <c r="CU28" i="4" s="1"/>
  <c r="J33" i="11" s="1"/>
  <c r="K33" i="11" s="1"/>
  <c r="BD28" i="4"/>
  <c r="CQ28" i="4" s="1"/>
  <c r="H33" i="11" s="1"/>
  <c r="I33" i="11" s="1"/>
  <c r="BA28" i="4"/>
  <c r="CN28" i="4" s="1"/>
  <c r="F33" i="11" s="1"/>
  <c r="G33" i="11" s="1"/>
  <c r="AX28" i="4"/>
  <c r="AO28" i="4"/>
  <c r="CB27" i="4"/>
  <c r="BY27" i="4"/>
  <c r="DS27" i="4" s="1"/>
  <c r="V32" i="11" s="1"/>
  <c r="W32" i="11" s="1"/>
  <c r="BV27" i="4"/>
  <c r="DO27" i="4" s="1"/>
  <c r="T32" i="11" s="1"/>
  <c r="U32" i="11" s="1"/>
  <c r="BS27" i="4"/>
  <c r="BP27" i="4"/>
  <c r="DG27" i="4" s="1"/>
  <c r="P32" i="11" s="1"/>
  <c r="Q32" i="11" s="1"/>
  <c r="BM27" i="4"/>
  <c r="DC27" i="4" s="1"/>
  <c r="N32" i="11" s="1"/>
  <c r="O32" i="11" s="1"/>
  <c r="BJ27" i="4"/>
  <c r="BG27" i="4"/>
  <c r="K32" i="7" s="1"/>
  <c r="BD27" i="4"/>
  <c r="CQ27" i="4" s="1"/>
  <c r="H32" i="11" s="1"/>
  <c r="I32" i="11" s="1"/>
  <c r="BA27" i="4"/>
  <c r="CN27" i="4" s="1"/>
  <c r="F32" i="11" s="1"/>
  <c r="G32" i="11" s="1"/>
  <c r="AX27" i="4"/>
  <c r="CJ27" i="4" s="1"/>
  <c r="E32" i="12" s="1"/>
  <c r="AO27" i="4"/>
  <c r="CB26" i="4"/>
  <c r="BY26" i="4"/>
  <c r="W31" i="7" s="1"/>
  <c r="BV26" i="4"/>
  <c r="DO26" i="4" s="1"/>
  <c r="T31" i="11" s="1"/>
  <c r="U31" i="11" s="1"/>
  <c r="BS26" i="4"/>
  <c r="DK26" i="4" s="1"/>
  <c r="R31" i="11" s="1"/>
  <c r="S31" i="11" s="1"/>
  <c r="BP26" i="4"/>
  <c r="Q31" i="7" s="1"/>
  <c r="BM26" i="4"/>
  <c r="DC26" i="4" s="1"/>
  <c r="N31" i="11" s="1"/>
  <c r="O31" i="11" s="1"/>
  <c r="BJ26" i="4"/>
  <c r="BG26" i="4"/>
  <c r="BD26" i="4"/>
  <c r="CQ26" i="4" s="1"/>
  <c r="H31" i="11" s="1"/>
  <c r="I31" i="11" s="1"/>
  <c r="BA26" i="4"/>
  <c r="CN26" i="4" s="1"/>
  <c r="F31" i="11" s="1"/>
  <c r="G31" i="11" s="1"/>
  <c r="AX26" i="4"/>
  <c r="D31" i="8" s="1"/>
  <c r="E31" i="8" s="1"/>
  <c r="AO26" i="4"/>
  <c r="CB25" i="4"/>
  <c r="DW25" i="4" s="1"/>
  <c r="X30" i="11" s="1"/>
  <c r="BY25" i="4"/>
  <c r="DS25" i="4" s="1"/>
  <c r="V30" i="11" s="1"/>
  <c r="W30" i="11" s="1"/>
  <c r="BV25" i="4"/>
  <c r="DO25" i="4" s="1"/>
  <c r="T30" i="11" s="1"/>
  <c r="U30" i="11" s="1"/>
  <c r="BS25" i="4"/>
  <c r="DK25" i="4" s="1"/>
  <c r="R30" i="11" s="1"/>
  <c r="S30" i="11" s="1"/>
  <c r="BP25" i="4"/>
  <c r="DG25" i="4" s="1"/>
  <c r="P30" i="11" s="1"/>
  <c r="Q30" i="11" s="1"/>
  <c r="BM25" i="4"/>
  <c r="DC25" i="4" s="1"/>
  <c r="N30" i="11" s="1"/>
  <c r="O30" i="11" s="1"/>
  <c r="BJ25" i="4"/>
  <c r="BG25" i="4"/>
  <c r="BD25" i="4"/>
  <c r="I30" i="7" s="1"/>
  <c r="BA25" i="4"/>
  <c r="CN25" i="4" s="1"/>
  <c r="F30" i="11" s="1"/>
  <c r="G30" i="11" s="1"/>
  <c r="AX25" i="4"/>
  <c r="CJ25" i="4" s="1"/>
  <c r="E30" i="12" s="1"/>
  <c r="AO25" i="4"/>
  <c r="CB24" i="4"/>
  <c r="Y29" i="7" s="1"/>
  <c r="BY24" i="4"/>
  <c r="W29" i="7" s="1"/>
  <c r="BV24" i="4"/>
  <c r="DO24" i="4" s="1"/>
  <c r="T29" i="11" s="1"/>
  <c r="U29" i="11" s="1"/>
  <c r="BS24" i="4"/>
  <c r="S29" i="7" s="1"/>
  <c r="BP24" i="4"/>
  <c r="DG24" i="4" s="1"/>
  <c r="P29" i="11" s="1"/>
  <c r="Q29" i="11" s="1"/>
  <c r="BM24" i="4"/>
  <c r="DC24" i="4" s="1"/>
  <c r="N29" i="11" s="1"/>
  <c r="O29" i="11" s="1"/>
  <c r="BJ24" i="4"/>
  <c r="CY24" i="4" s="1"/>
  <c r="L29" i="11" s="1"/>
  <c r="M29" i="11" s="1"/>
  <c r="BG24" i="4"/>
  <c r="CU24" i="4" s="1"/>
  <c r="J29" i="11" s="1"/>
  <c r="K29" i="11" s="1"/>
  <c r="BD24" i="4"/>
  <c r="CQ24" i="4" s="1"/>
  <c r="H29" i="11" s="1"/>
  <c r="I29" i="11" s="1"/>
  <c r="BA24" i="4"/>
  <c r="CN24" i="4" s="1"/>
  <c r="F29" i="11" s="1"/>
  <c r="G29" i="11" s="1"/>
  <c r="AX24" i="4"/>
  <c r="CJ24" i="4" s="1"/>
  <c r="E29" i="12" s="1"/>
  <c r="AO24" i="4"/>
  <c r="CB23" i="4"/>
  <c r="Y28" i="7" s="1"/>
  <c r="BY23" i="4"/>
  <c r="DS23" i="4" s="1"/>
  <c r="V28" i="11" s="1"/>
  <c r="W28" i="11" s="1"/>
  <c r="BV23" i="4"/>
  <c r="DO23" i="4" s="1"/>
  <c r="T28" i="11" s="1"/>
  <c r="U28" i="11" s="1"/>
  <c r="BS23" i="4"/>
  <c r="BP23" i="4"/>
  <c r="DG23" i="4" s="1"/>
  <c r="P28" i="11" s="1"/>
  <c r="Q28" i="11" s="1"/>
  <c r="BM23" i="4"/>
  <c r="O28" i="7" s="1"/>
  <c r="BJ23" i="4"/>
  <c r="BG23" i="4"/>
  <c r="BD23" i="4"/>
  <c r="CQ23" i="4" s="1"/>
  <c r="H28" i="11" s="1"/>
  <c r="I28" i="11" s="1"/>
  <c r="BA23" i="4"/>
  <c r="CN23" i="4" s="1"/>
  <c r="F28" i="11" s="1"/>
  <c r="G28" i="11" s="1"/>
  <c r="AX23" i="4"/>
  <c r="CJ23" i="4" s="1"/>
  <c r="E28" i="12" s="1"/>
  <c r="AO23" i="4"/>
  <c r="CB22" i="4"/>
  <c r="BY22" i="4"/>
  <c r="DS22" i="4" s="1"/>
  <c r="V27" i="11" s="1"/>
  <c r="W27" i="11" s="1"/>
  <c r="BV22" i="4"/>
  <c r="DO22" i="4" s="1"/>
  <c r="T27" i="11" s="1"/>
  <c r="U27" i="11" s="1"/>
  <c r="BS22" i="4"/>
  <c r="DK22" i="4" s="1"/>
  <c r="R27" i="11" s="1"/>
  <c r="S27" i="11" s="1"/>
  <c r="BP22" i="4"/>
  <c r="BM22" i="4"/>
  <c r="DC22" i="4" s="1"/>
  <c r="N27" i="11" s="1"/>
  <c r="O27" i="11" s="1"/>
  <c r="BJ22" i="4"/>
  <c r="BG22" i="4"/>
  <c r="BD22" i="4"/>
  <c r="I27" i="7" s="1"/>
  <c r="BA22" i="4"/>
  <c r="CN22" i="4" s="1"/>
  <c r="F27" i="11" s="1"/>
  <c r="G27" i="11" s="1"/>
  <c r="AX22" i="4"/>
  <c r="CJ22" i="4" s="1"/>
  <c r="E27" i="12" s="1"/>
  <c r="AO22" i="4"/>
  <c r="CB21" i="4"/>
  <c r="DW21" i="4" s="1"/>
  <c r="X26" i="11" s="1"/>
  <c r="BY21" i="4"/>
  <c r="DS21" i="4" s="1"/>
  <c r="V26" i="11" s="1"/>
  <c r="W26" i="11" s="1"/>
  <c r="BV21" i="4"/>
  <c r="DO21" i="4" s="1"/>
  <c r="T26" i="11" s="1"/>
  <c r="U26" i="11" s="1"/>
  <c r="BS21" i="4"/>
  <c r="DK21" i="4" s="1"/>
  <c r="R26" i="11" s="1"/>
  <c r="S26" i="11" s="1"/>
  <c r="BP21" i="4"/>
  <c r="BM21" i="4"/>
  <c r="O26" i="7" s="1"/>
  <c r="BJ21" i="4"/>
  <c r="BG21" i="4"/>
  <c r="BD21" i="4"/>
  <c r="CQ21" i="4" s="1"/>
  <c r="H26" i="11" s="1"/>
  <c r="I26" i="11" s="1"/>
  <c r="BA21" i="4"/>
  <c r="G26" i="7" s="1"/>
  <c r="AX21" i="4"/>
  <c r="CJ21" i="4" s="1"/>
  <c r="E26" i="12" s="1"/>
  <c r="AO21" i="4"/>
  <c r="CB20" i="4"/>
  <c r="DW20" i="4" s="1"/>
  <c r="BY20" i="4"/>
  <c r="DS20" i="4" s="1"/>
  <c r="V25" i="11" s="1"/>
  <c r="W25" i="11" s="1"/>
  <c r="BV20" i="4"/>
  <c r="DO20" i="4" s="1"/>
  <c r="T25" i="11" s="1"/>
  <c r="U25" i="11" s="1"/>
  <c r="BS20" i="4"/>
  <c r="DK20" i="4" s="1"/>
  <c r="R25" i="11" s="1"/>
  <c r="S25" i="11" s="1"/>
  <c r="BP20" i="4"/>
  <c r="DG20" i="4" s="1"/>
  <c r="P25" i="11" s="1"/>
  <c r="Q25" i="11" s="1"/>
  <c r="BM20" i="4"/>
  <c r="DC20" i="4" s="1"/>
  <c r="N25" i="11" s="1"/>
  <c r="O25" i="11" s="1"/>
  <c r="BJ20" i="4"/>
  <c r="BG20" i="4"/>
  <c r="CU20" i="4" s="1"/>
  <c r="J25" i="11" s="1"/>
  <c r="K25" i="11" s="1"/>
  <c r="BD20" i="4"/>
  <c r="I25" i="7" s="1"/>
  <c r="BA20" i="4"/>
  <c r="CN20" i="4" s="1"/>
  <c r="F25" i="11" s="1"/>
  <c r="G25" i="11" s="1"/>
  <c r="AX20" i="4"/>
  <c r="CJ20" i="4" s="1"/>
  <c r="E25" i="12" s="1"/>
  <c r="AO20" i="4"/>
  <c r="CB19" i="4"/>
  <c r="DW19" i="4" s="1"/>
  <c r="X24" i="11" s="1"/>
  <c r="BY19" i="4"/>
  <c r="W24" i="7" s="1"/>
  <c r="BV19" i="4"/>
  <c r="DO19" i="4" s="1"/>
  <c r="T24" i="11" s="1"/>
  <c r="U24" i="11" s="1"/>
  <c r="BS19" i="4"/>
  <c r="BP19" i="4"/>
  <c r="DG19" i="4" s="1"/>
  <c r="P24" i="11" s="1"/>
  <c r="Q24" i="11" s="1"/>
  <c r="BM19" i="4"/>
  <c r="DC19" i="4" s="1"/>
  <c r="N24" i="11" s="1"/>
  <c r="O24" i="11" s="1"/>
  <c r="BJ19" i="4"/>
  <c r="BG19" i="4"/>
  <c r="BD19" i="4"/>
  <c r="I24" i="7" s="1"/>
  <c r="BA19" i="4"/>
  <c r="CN19" i="4" s="1"/>
  <c r="F24" i="11" s="1"/>
  <c r="G24" i="11" s="1"/>
  <c r="AX19" i="4"/>
  <c r="CJ19" i="4" s="1"/>
  <c r="E24" i="12" s="1"/>
  <c r="AO19" i="4"/>
  <c r="CB18" i="4"/>
  <c r="X23" i="8" s="1"/>
  <c r="Y23" i="8" s="1"/>
  <c r="BY18" i="4"/>
  <c r="BV18" i="4"/>
  <c r="DO18" i="4" s="1"/>
  <c r="T23" i="11" s="1"/>
  <c r="U23" i="11" s="1"/>
  <c r="BS18" i="4"/>
  <c r="DK18" i="4" s="1"/>
  <c r="R23" i="11" s="1"/>
  <c r="S23" i="11" s="1"/>
  <c r="BP18" i="4"/>
  <c r="BM18" i="4"/>
  <c r="DC18" i="4" s="1"/>
  <c r="N23" i="11" s="1"/>
  <c r="O23" i="11" s="1"/>
  <c r="BJ18" i="4"/>
  <c r="M23" i="7" s="1"/>
  <c r="BG18" i="4"/>
  <c r="BD18" i="4"/>
  <c r="I23" i="7" s="1"/>
  <c r="BA18" i="4"/>
  <c r="G23" i="7" s="1"/>
  <c r="AX18" i="4"/>
  <c r="CJ18" i="4" s="1"/>
  <c r="E23" i="12" s="1"/>
  <c r="AO18" i="4"/>
  <c r="CB17" i="4"/>
  <c r="DW17" i="4" s="1"/>
  <c r="X22" i="11" s="1"/>
  <c r="BY17" i="4"/>
  <c r="DS17" i="4" s="1"/>
  <c r="V22" i="11" s="1"/>
  <c r="W22" i="11" s="1"/>
  <c r="BV17" i="4"/>
  <c r="DO17" i="4" s="1"/>
  <c r="T22" i="11" s="1"/>
  <c r="U22" i="11" s="1"/>
  <c r="BS17" i="4"/>
  <c r="DK17" i="4" s="1"/>
  <c r="R22" i="11" s="1"/>
  <c r="S22" i="11" s="1"/>
  <c r="BP17" i="4"/>
  <c r="P22" i="8" s="1"/>
  <c r="Q22" i="8" s="1"/>
  <c r="BM17" i="4"/>
  <c r="DC17" i="4" s="1"/>
  <c r="N22" i="11" s="1"/>
  <c r="O22" i="11" s="1"/>
  <c r="BJ17" i="4"/>
  <c r="BG17" i="4"/>
  <c r="BD17" i="4"/>
  <c r="I22" i="7" s="1"/>
  <c r="BA17" i="4"/>
  <c r="CN17" i="4" s="1"/>
  <c r="F22" i="11" s="1"/>
  <c r="G22" i="11" s="1"/>
  <c r="AX17" i="4"/>
  <c r="AO17" i="4"/>
  <c r="CB16" i="4"/>
  <c r="DW16" i="4" s="1"/>
  <c r="BY16" i="4"/>
  <c r="DS16" i="4" s="1"/>
  <c r="V21" i="11" s="1"/>
  <c r="W21" i="11" s="1"/>
  <c r="BV16" i="4"/>
  <c r="DO16" i="4" s="1"/>
  <c r="T21" i="11" s="1"/>
  <c r="U21" i="11" s="1"/>
  <c r="BS16" i="4"/>
  <c r="DK16" i="4" s="1"/>
  <c r="R21" i="11" s="1"/>
  <c r="S21" i="11" s="1"/>
  <c r="BP16" i="4"/>
  <c r="Q21" i="7" s="1"/>
  <c r="BM16" i="4"/>
  <c r="DC16" i="4" s="1"/>
  <c r="N21" i="11" s="1"/>
  <c r="O21" i="11" s="1"/>
  <c r="BJ16" i="4"/>
  <c r="L21" i="8" s="1"/>
  <c r="M21" i="8" s="1"/>
  <c r="BG16" i="4"/>
  <c r="CU16" i="4" s="1"/>
  <c r="J21" i="11" s="1"/>
  <c r="K21" i="11" s="1"/>
  <c r="BD16" i="4"/>
  <c r="I21" i="7" s="1"/>
  <c r="BA16" i="4"/>
  <c r="CN16" i="4" s="1"/>
  <c r="F21" i="11" s="1"/>
  <c r="G21" i="11" s="1"/>
  <c r="AX16" i="4"/>
  <c r="CJ16" i="4" s="1"/>
  <c r="E21" i="12" s="1"/>
  <c r="AO16" i="4"/>
  <c r="CB15" i="4"/>
  <c r="DW15" i="4" s="1"/>
  <c r="X20" i="11" s="1"/>
  <c r="BY15" i="4"/>
  <c r="DS15" i="4" s="1"/>
  <c r="V20" i="11" s="1"/>
  <c r="W20" i="11" s="1"/>
  <c r="BV15" i="4"/>
  <c r="DO15" i="4" s="1"/>
  <c r="T20" i="11" s="1"/>
  <c r="U20" i="11" s="1"/>
  <c r="BS15" i="4"/>
  <c r="R20" i="8" s="1"/>
  <c r="S20" i="8" s="1"/>
  <c r="BP15" i="4"/>
  <c r="DG15" i="4" s="1"/>
  <c r="P20" i="11" s="1"/>
  <c r="Q20" i="11" s="1"/>
  <c r="BM15" i="4"/>
  <c r="DC15" i="4" s="1"/>
  <c r="N20" i="11" s="1"/>
  <c r="O20" i="11" s="1"/>
  <c r="BJ15" i="4"/>
  <c r="BG15" i="4"/>
  <c r="BD15" i="4"/>
  <c r="CQ15" i="4" s="1"/>
  <c r="H20" i="11" s="1"/>
  <c r="I20" i="11" s="1"/>
  <c r="BA15" i="4"/>
  <c r="CN15" i="4" s="1"/>
  <c r="F20" i="11" s="1"/>
  <c r="G20" i="11" s="1"/>
  <c r="AX15" i="4"/>
  <c r="CJ15" i="4" s="1"/>
  <c r="E20" i="12" s="1"/>
  <c r="AO15" i="4"/>
  <c r="CB14" i="4"/>
  <c r="DW14" i="4" s="1"/>
  <c r="X19" i="11" s="1"/>
  <c r="BY14" i="4"/>
  <c r="DS14" i="4" s="1"/>
  <c r="V19" i="11" s="1"/>
  <c r="W19" i="11" s="1"/>
  <c r="BV14" i="4"/>
  <c r="DO14" i="4" s="1"/>
  <c r="T19" i="11" s="1"/>
  <c r="U19" i="11" s="1"/>
  <c r="BS14" i="4"/>
  <c r="DK14" i="4" s="1"/>
  <c r="R19" i="11" s="1"/>
  <c r="S19" i="11" s="1"/>
  <c r="BP14" i="4"/>
  <c r="BM14" i="4"/>
  <c r="O19" i="7" s="1"/>
  <c r="BJ14" i="4"/>
  <c r="BG14" i="4"/>
  <c r="BD14" i="4"/>
  <c r="BA14" i="4"/>
  <c r="CN14" i="4" s="1"/>
  <c r="F19" i="11" s="1"/>
  <c r="G19" i="11" s="1"/>
  <c r="AX14" i="4"/>
  <c r="AO14" i="4"/>
  <c r="CB13" i="4"/>
  <c r="DW13" i="4" s="1"/>
  <c r="X18" i="11" s="1"/>
  <c r="BY13" i="4"/>
  <c r="BV13" i="4"/>
  <c r="U18" i="7" s="1"/>
  <c r="BS13" i="4"/>
  <c r="DK13" i="4" s="1"/>
  <c r="R18" i="11" s="1"/>
  <c r="S18" i="11" s="1"/>
  <c r="BP13" i="4"/>
  <c r="BM13" i="4"/>
  <c r="DC13" i="4" s="1"/>
  <c r="N18" i="11" s="1"/>
  <c r="O18" i="11" s="1"/>
  <c r="BJ13" i="4"/>
  <c r="BG13" i="4"/>
  <c r="BD13" i="4"/>
  <c r="I18" i="7" s="1"/>
  <c r="BA13" i="4"/>
  <c r="CN13" i="4" s="1"/>
  <c r="F18" i="11" s="1"/>
  <c r="G18" i="11" s="1"/>
  <c r="AX13" i="4"/>
  <c r="AO13" i="4"/>
  <c r="CB12" i="4"/>
  <c r="DW12" i="4" s="1"/>
  <c r="BY12" i="4"/>
  <c r="DS12" i="4" s="1"/>
  <c r="V17" i="11" s="1"/>
  <c r="W17" i="11" s="1"/>
  <c r="BV12" i="4"/>
  <c r="DO12" i="4" s="1"/>
  <c r="T17" i="11" s="1"/>
  <c r="U17" i="11" s="1"/>
  <c r="BS12" i="4"/>
  <c r="DK12" i="4" s="1"/>
  <c r="R17" i="11" s="1"/>
  <c r="S17" i="11" s="1"/>
  <c r="BP12" i="4"/>
  <c r="Q17" i="7" s="1"/>
  <c r="BM12" i="4"/>
  <c r="N17" i="8" s="1"/>
  <c r="O17" i="8" s="1"/>
  <c r="BJ12" i="4"/>
  <c r="CY12" i="4" s="1"/>
  <c r="L17" i="11" s="1"/>
  <c r="M17" i="11" s="1"/>
  <c r="BG12" i="4"/>
  <c r="CU12" i="4" s="1"/>
  <c r="J17" i="11" s="1"/>
  <c r="K17" i="11" s="1"/>
  <c r="BD12" i="4"/>
  <c r="H17" i="8" s="1"/>
  <c r="I17" i="8" s="1"/>
  <c r="BA12" i="4"/>
  <c r="CN12" i="4" s="1"/>
  <c r="F17" i="11" s="1"/>
  <c r="G17" i="11" s="1"/>
  <c r="AX12" i="4"/>
  <c r="CJ12" i="4" s="1"/>
  <c r="E17" i="12" s="1"/>
  <c r="AO12" i="4"/>
  <c r="CB11" i="4"/>
  <c r="X16" i="8" s="1"/>
  <c r="Y16" i="8" s="1"/>
  <c r="BY11" i="4"/>
  <c r="DS11" i="4" s="1"/>
  <c r="V16" i="11" s="1"/>
  <c r="W16" i="11" s="1"/>
  <c r="BV11" i="4"/>
  <c r="DO11" i="4" s="1"/>
  <c r="T16" i="11" s="1"/>
  <c r="U16" i="11" s="1"/>
  <c r="BS11" i="4"/>
  <c r="BP11" i="4"/>
  <c r="Q16" i="7" s="1"/>
  <c r="BM11" i="4"/>
  <c r="DC11" i="4" s="1"/>
  <c r="N16" i="11" s="1"/>
  <c r="O16" i="11" s="1"/>
  <c r="BJ11" i="4"/>
  <c r="BG11" i="4"/>
  <c r="BD11" i="4"/>
  <c r="I16" i="7" s="1"/>
  <c r="BA11" i="4"/>
  <c r="CN11" i="4" s="1"/>
  <c r="F16" i="11" s="1"/>
  <c r="G16" i="11" s="1"/>
  <c r="AX11" i="4"/>
  <c r="CJ11" i="4" s="1"/>
  <c r="E16" i="12" s="1"/>
  <c r="AO11" i="4"/>
  <c r="CB10" i="4"/>
  <c r="DW10" i="4" s="1"/>
  <c r="X15" i="11" s="1"/>
  <c r="BY10" i="4"/>
  <c r="V15" i="8" s="1"/>
  <c r="W15" i="8" s="1"/>
  <c r="BV10" i="4"/>
  <c r="DO10" i="4" s="1"/>
  <c r="T15" i="11" s="1"/>
  <c r="U15" i="11" s="1"/>
  <c r="BS10" i="4"/>
  <c r="S15" i="7" s="1"/>
  <c r="BP10" i="4"/>
  <c r="P15" i="8" s="1"/>
  <c r="Q15" i="8" s="1"/>
  <c r="BM10" i="4"/>
  <c r="DC10" i="4" s="1"/>
  <c r="N15" i="11" s="1"/>
  <c r="O15" i="11" s="1"/>
  <c r="BJ10" i="4"/>
  <c r="L15" i="8" s="1"/>
  <c r="M15" i="8" s="1"/>
  <c r="BG10" i="4"/>
  <c r="BD10" i="4"/>
  <c r="BA10" i="4"/>
  <c r="CN10" i="4" s="1"/>
  <c r="F15" i="11" s="1"/>
  <c r="G15" i="11" s="1"/>
  <c r="AX10" i="4"/>
  <c r="AO10" i="4"/>
  <c r="CB9" i="4"/>
  <c r="DW9" i="4" s="1"/>
  <c r="X14" i="11" s="1"/>
  <c r="BY9" i="4"/>
  <c r="DS9" i="4" s="1"/>
  <c r="V14" i="11" s="1"/>
  <c r="W14" i="11" s="1"/>
  <c r="BV9" i="4"/>
  <c r="DO9" i="4" s="1"/>
  <c r="T14" i="11" s="1"/>
  <c r="U14" i="11" s="1"/>
  <c r="BS9" i="4"/>
  <c r="DK9" i="4" s="1"/>
  <c r="R14" i="11" s="1"/>
  <c r="S14" i="11" s="1"/>
  <c r="BP9" i="4"/>
  <c r="P14" i="8" s="1"/>
  <c r="Q14" i="8" s="1"/>
  <c r="BM9" i="4"/>
  <c r="BJ9" i="4"/>
  <c r="M14" i="7" s="1"/>
  <c r="BG9" i="4"/>
  <c r="BD9" i="4"/>
  <c r="BA9" i="4"/>
  <c r="CN9" i="4" s="1"/>
  <c r="F14" i="11" s="1"/>
  <c r="G14" i="11" s="1"/>
  <c r="AX9" i="4"/>
  <c r="AO9" i="4"/>
  <c r="CB8" i="4"/>
  <c r="DW8" i="4" s="1"/>
  <c r="BY8" i="4"/>
  <c r="W13" i="7" s="1"/>
  <c r="BV8" i="4"/>
  <c r="DO8" i="4" s="1"/>
  <c r="T13" i="11" s="1"/>
  <c r="U13" i="11" s="1"/>
  <c r="BS8" i="4"/>
  <c r="DK8" i="4" s="1"/>
  <c r="R13" i="11" s="1"/>
  <c r="S13" i="11" s="1"/>
  <c r="BP8" i="4"/>
  <c r="P13" i="8" s="1"/>
  <c r="Q13" i="8" s="1"/>
  <c r="BM8" i="4"/>
  <c r="DC8" i="4" s="1"/>
  <c r="N13" i="11" s="1"/>
  <c r="O13" i="11" s="1"/>
  <c r="BJ8" i="4"/>
  <c r="L13" i="8" s="1"/>
  <c r="M13" i="8" s="1"/>
  <c r="BG8" i="4"/>
  <c r="CU8" i="4" s="1"/>
  <c r="J13" i="11" s="1"/>
  <c r="K13" i="11" s="1"/>
  <c r="BD8" i="4"/>
  <c r="CQ8" i="4" s="1"/>
  <c r="H13" i="11" s="1"/>
  <c r="I13" i="11" s="1"/>
  <c r="BA8" i="4"/>
  <c r="CN8" i="4" s="1"/>
  <c r="F13" i="11" s="1"/>
  <c r="G13" i="11" s="1"/>
  <c r="AX8" i="4"/>
  <c r="CJ8" i="4" s="1"/>
  <c r="AO8" i="4"/>
  <c r="CB7" i="4"/>
  <c r="DW7" i="4" s="1"/>
  <c r="X12" i="11" s="1"/>
  <c r="BY7" i="4"/>
  <c r="V12" i="8" s="1"/>
  <c r="W12" i="8" s="1"/>
  <c r="BV7" i="4"/>
  <c r="DO7" i="4" s="1"/>
  <c r="T12" i="11" s="1"/>
  <c r="U12" i="11" s="1"/>
  <c r="BS7" i="4"/>
  <c r="BP7" i="4"/>
  <c r="DG7" i="4" s="1"/>
  <c r="P12" i="11" s="1"/>
  <c r="Q12" i="11" s="1"/>
  <c r="BM7" i="4"/>
  <c r="DC7" i="4" s="1"/>
  <c r="N12" i="11" s="1"/>
  <c r="O12" i="11" s="1"/>
  <c r="BJ7" i="4"/>
  <c r="CY7" i="4" s="1"/>
  <c r="L12" i="11" s="1"/>
  <c r="M12" i="11" s="1"/>
  <c r="BG7" i="4"/>
  <c r="BD7" i="4"/>
  <c r="CQ7" i="4" s="1"/>
  <c r="H12" i="11" s="1"/>
  <c r="I12" i="11" s="1"/>
  <c r="BA7" i="4"/>
  <c r="CN7" i="4" s="1"/>
  <c r="F12" i="11" s="1"/>
  <c r="G12" i="11" s="1"/>
  <c r="AX7" i="4"/>
  <c r="CJ7" i="4" s="1"/>
  <c r="E12" i="12" s="1"/>
  <c r="AO7" i="4"/>
  <c r="CB6" i="4"/>
  <c r="Y11" i="7" s="1"/>
  <c r="BY6" i="4"/>
  <c r="DS6" i="4" s="1"/>
  <c r="V11" i="11" s="1"/>
  <c r="W11" i="11" s="1"/>
  <c r="BV6" i="4"/>
  <c r="DO6" i="4" s="1"/>
  <c r="T11" i="11" s="1"/>
  <c r="U11" i="11" s="1"/>
  <c r="BS6" i="4"/>
  <c r="R11" i="8" s="1"/>
  <c r="S11" i="8" s="1"/>
  <c r="BP6" i="4"/>
  <c r="DG6" i="4" s="1"/>
  <c r="P11" i="11" s="1"/>
  <c r="Q11" i="11" s="1"/>
  <c r="BM6" i="4"/>
  <c r="DC6" i="4" s="1"/>
  <c r="N11" i="11" s="1"/>
  <c r="O11" i="11" s="1"/>
  <c r="BJ6" i="4"/>
  <c r="BG6" i="4"/>
  <c r="J11" i="8" s="1"/>
  <c r="K11" i="8" s="1"/>
  <c r="BD6" i="4"/>
  <c r="I11" i="7" s="1"/>
  <c r="BA6" i="4"/>
  <c r="CN6" i="4" s="1"/>
  <c r="F11" i="11" s="1"/>
  <c r="G11" i="11" s="1"/>
  <c r="AX6" i="4"/>
  <c r="CJ6" i="4" s="1"/>
  <c r="E11" i="12" s="1"/>
  <c r="AO6" i="4"/>
  <c r="CB5" i="4"/>
  <c r="DW5" i="4" s="1"/>
  <c r="X10" i="11" s="1"/>
  <c r="BY5" i="4"/>
  <c r="BV5" i="4"/>
  <c r="DO5" i="4" s="1"/>
  <c r="T10" i="11" s="1"/>
  <c r="U10" i="11" s="1"/>
  <c r="BS5" i="4"/>
  <c r="R10" i="8" s="1"/>
  <c r="S10" i="8" s="1"/>
  <c r="BP5" i="4"/>
  <c r="Q10" i="7" s="1"/>
  <c r="BM5" i="4"/>
  <c r="DC5" i="4" s="1"/>
  <c r="N10" i="11" s="1"/>
  <c r="O10" i="11" s="1"/>
  <c r="BJ5" i="4"/>
  <c r="CY5" i="4" s="1"/>
  <c r="L10" i="11" s="1"/>
  <c r="M10" i="11" s="1"/>
  <c r="BG5" i="4"/>
  <c r="J10" i="8" s="1"/>
  <c r="K10" i="8" s="1"/>
  <c r="BD5" i="4"/>
  <c r="BA5" i="4"/>
  <c r="CN5" i="4" s="1"/>
  <c r="F10" i="11" s="1"/>
  <c r="G10" i="11" s="1"/>
  <c r="AX5" i="4"/>
  <c r="AO5" i="4"/>
  <c r="CB4" i="4"/>
  <c r="Y9" i="7" s="1"/>
  <c r="BY4" i="4"/>
  <c r="DS4" i="4" s="1"/>
  <c r="V9" i="11" s="1"/>
  <c r="W9" i="11" s="1"/>
  <c r="BV4" i="4"/>
  <c r="U9" i="7" s="1"/>
  <c r="BS4" i="4"/>
  <c r="R9" i="8" s="1"/>
  <c r="S9" i="8" s="1"/>
  <c r="BP4" i="4"/>
  <c r="DG4" i="4" s="1"/>
  <c r="P9" i="11" s="1"/>
  <c r="Q9" i="11" s="1"/>
  <c r="BM4" i="4"/>
  <c r="DC4" i="4" s="1"/>
  <c r="N9" i="11" s="1"/>
  <c r="O9" i="11" s="1"/>
  <c r="BJ4" i="4"/>
  <c r="BG4" i="4"/>
  <c r="J9" i="8" s="1"/>
  <c r="K9" i="8" s="1"/>
  <c r="BD4" i="4"/>
  <c r="I9" i="7" s="1"/>
  <c r="BA4" i="4"/>
  <c r="CN4" i="4" s="1"/>
  <c r="F9" i="11" s="1"/>
  <c r="G9" i="11" s="1"/>
  <c r="AX4" i="4"/>
  <c r="CJ4" i="4" s="1"/>
  <c r="AO4" i="4"/>
  <c r="CB3" i="4"/>
  <c r="X8" i="8" s="1"/>
  <c r="Y8" i="8" s="1"/>
  <c r="BY3" i="4"/>
  <c r="DS3" i="4" s="1"/>
  <c r="V8" i="11" s="1"/>
  <c r="W8" i="11" s="1"/>
  <c r="BV3" i="4"/>
  <c r="U8" i="7" s="1"/>
  <c r="BS3" i="4"/>
  <c r="BP3" i="4"/>
  <c r="DG3" i="4" s="1"/>
  <c r="P8" i="11" s="1"/>
  <c r="Q8" i="11" s="1"/>
  <c r="BM3" i="4"/>
  <c r="DC3" i="4" s="1"/>
  <c r="N8" i="11" s="1"/>
  <c r="O8" i="11" s="1"/>
  <c r="BJ3" i="4"/>
  <c r="BG3" i="4"/>
  <c r="J8" i="8" s="1"/>
  <c r="K8" i="8" s="1"/>
  <c r="BD3" i="4"/>
  <c r="I8" i="7" s="1"/>
  <c r="BA3" i="4"/>
  <c r="CN3" i="4" s="1"/>
  <c r="F8" i="11" s="1"/>
  <c r="G8" i="11" s="1"/>
  <c r="AX3" i="4"/>
  <c r="CJ3" i="4" s="1"/>
  <c r="E8" i="12" s="1"/>
  <c r="AO3" i="4"/>
  <c r="CB2" i="4"/>
  <c r="BY2" i="4"/>
  <c r="BV2" i="4"/>
  <c r="T7" i="8" s="1"/>
  <c r="U7" i="8" s="1"/>
  <c r="BS2" i="4"/>
  <c r="DK2" i="4" s="1"/>
  <c r="R7" i="11" s="1"/>
  <c r="S7" i="11" s="1"/>
  <c r="BP2" i="4"/>
  <c r="BM2" i="4"/>
  <c r="BJ2" i="4"/>
  <c r="BG2" i="4"/>
  <c r="J7" i="8" s="1"/>
  <c r="K7" i="8" s="1"/>
  <c r="BD2" i="4"/>
  <c r="I7" i="7" s="1"/>
  <c r="BA2" i="4"/>
  <c r="CN2" i="4" s="1"/>
  <c r="F7" i="11" s="1"/>
  <c r="G7" i="11" s="1"/>
  <c r="AX2" i="4"/>
  <c r="AO2" i="4"/>
  <c r="CB1" i="4"/>
  <c r="Y6" i="7" s="1"/>
  <c r="BY1" i="4"/>
  <c r="DS1" i="4" s="1"/>
  <c r="V6" i="11" s="1"/>
  <c r="W6" i="11" s="1"/>
  <c r="BV1" i="4"/>
  <c r="DO1" i="4" s="1"/>
  <c r="T6" i="11" s="1"/>
  <c r="U6" i="11" s="1"/>
  <c r="BS1" i="4"/>
  <c r="DK1" i="4" s="1"/>
  <c r="R6" i="11" s="1"/>
  <c r="S6" i="11" s="1"/>
  <c r="BP1" i="4"/>
  <c r="Q6" i="7" s="1"/>
  <c r="BM1" i="4"/>
  <c r="BJ1" i="4"/>
  <c r="BG1" i="4"/>
  <c r="J6" i="8" s="1"/>
  <c r="K6" i="8" s="1"/>
  <c r="BD1" i="4"/>
  <c r="BA1" i="4"/>
  <c r="CN1" i="4" s="1"/>
  <c r="F6" i="11" s="1"/>
  <c r="G6" i="11" s="1"/>
  <c r="AX1" i="4"/>
  <c r="AO1" i="4"/>
  <c r="T40" i="3"/>
  <c r="U40" i="3" s="1"/>
  <c r="R40" i="3"/>
  <c r="S40" i="3" s="1"/>
  <c r="P40" i="3"/>
  <c r="Q40" i="3" s="1"/>
  <c r="D40" i="3"/>
  <c r="E40" i="3" s="1"/>
  <c r="X39" i="3"/>
  <c r="Y39" i="3" s="1"/>
  <c r="V39" i="3"/>
  <c r="W39" i="3" s="1"/>
  <c r="T39" i="3"/>
  <c r="U39" i="3" s="1"/>
  <c r="R39" i="3"/>
  <c r="S39" i="3" s="1"/>
  <c r="P39" i="3"/>
  <c r="Q39" i="3" s="1"/>
  <c r="N39" i="3"/>
  <c r="O39" i="3" s="1"/>
  <c r="L39" i="3"/>
  <c r="M39" i="3" s="1"/>
  <c r="J39" i="3"/>
  <c r="K39" i="3" s="1"/>
  <c r="H39" i="3"/>
  <c r="I39" i="3" s="1"/>
  <c r="F39" i="3"/>
  <c r="G39" i="3" s="1"/>
  <c r="D39" i="3"/>
  <c r="E39" i="3" s="1"/>
  <c r="X38" i="3"/>
  <c r="Y38" i="3" s="1"/>
  <c r="V38" i="3"/>
  <c r="W38" i="3" s="1"/>
  <c r="T38" i="3"/>
  <c r="U38" i="3" s="1"/>
  <c r="R38" i="3"/>
  <c r="S38" i="3" s="1"/>
  <c r="P38" i="3"/>
  <c r="Q38" i="3" s="1"/>
  <c r="N38" i="3"/>
  <c r="O38" i="3" s="1"/>
  <c r="L38" i="3"/>
  <c r="M38" i="3" s="1"/>
  <c r="J38" i="3"/>
  <c r="K38" i="3" s="1"/>
  <c r="H38" i="3"/>
  <c r="I38" i="3" s="1"/>
  <c r="F38" i="3"/>
  <c r="G38" i="3" s="1"/>
  <c r="D38" i="3"/>
  <c r="E38" i="3" s="1"/>
  <c r="X37" i="3"/>
  <c r="Y37" i="3" s="1"/>
  <c r="V37" i="3"/>
  <c r="W37" i="3" s="1"/>
  <c r="T37" i="3"/>
  <c r="U37" i="3" s="1"/>
  <c r="R37" i="3"/>
  <c r="S37" i="3" s="1"/>
  <c r="P37" i="3"/>
  <c r="Q37" i="3" s="1"/>
  <c r="N37" i="3"/>
  <c r="O37" i="3" s="1"/>
  <c r="L37" i="3"/>
  <c r="M37" i="3" s="1"/>
  <c r="J37" i="3"/>
  <c r="K37" i="3" s="1"/>
  <c r="H37" i="3"/>
  <c r="I37" i="3" s="1"/>
  <c r="F37" i="3"/>
  <c r="G37" i="3" s="1"/>
  <c r="D37" i="3"/>
  <c r="E37" i="3" s="1"/>
  <c r="X36" i="3"/>
  <c r="Y36" i="3" s="1"/>
  <c r="V36" i="3"/>
  <c r="W36" i="3" s="1"/>
  <c r="T36" i="3"/>
  <c r="U36" i="3" s="1"/>
  <c r="R36" i="3"/>
  <c r="S36" i="3" s="1"/>
  <c r="P36" i="3"/>
  <c r="Q36" i="3" s="1"/>
  <c r="N36" i="3"/>
  <c r="O36" i="3" s="1"/>
  <c r="L36" i="3"/>
  <c r="M36" i="3" s="1"/>
  <c r="J36" i="3"/>
  <c r="K36" i="3" s="1"/>
  <c r="H36" i="3"/>
  <c r="I36" i="3" s="1"/>
  <c r="F36" i="3"/>
  <c r="G36" i="3" s="1"/>
  <c r="D36" i="3"/>
  <c r="E36" i="3" s="1"/>
  <c r="X35" i="3"/>
  <c r="Y35" i="3" s="1"/>
  <c r="V35" i="3"/>
  <c r="W35" i="3" s="1"/>
  <c r="T35" i="3"/>
  <c r="U35" i="3" s="1"/>
  <c r="R35" i="3"/>
  <c r="S35" i="3" s="1"/>
  <c r="P35" i="3"/>
  <c r="Q35" i="3" s="1"/>
  <c r="N35" i="3"/>
  <c r="O35" i="3" s="1"/>
  <c r="L35" i="3"/>
  <c r="M35" i="3" s="1"/>
  <c r="J35" i="3"/>
  <c r="K35" i="3" s="1"/>
  <c r="H35" i="3"/>
  <c r="I35" i="3" s="1"/>
  <c r="F35" i="3"/>
  <c r="G35" i="3" s="1"/>
  <c r="D35" i="3"/>
  <c r="E35" i="3" s="1"/>
  <c r="X34" i="3"/>
  <c r="Y34" i="3" s="1"/>
  <c r="V34" i="3"/>
  <c r="W34" i="3" s="1"/>
  <c r="T34" i="3"/>
  <c r="U34" i="3" s="1"/>
  <c r="R34" i="3"/>
  <c r="S34" i="3" s="1"/>
  <c r="P34" i="3"/>
  <c r="Q34" i="3" s="1"/>
  <c r="N34" i="3"/>
  <c r="O34" i="3" s="1"/>
  <c r="L34" i="3"/>
  <c r="M34" i="3" s="1"/>
  <c r="J34" i="3"/>
  <c r="K34" i="3" s="1"/>
  <c r="H34" i="3"/>
  <c r="I34" i="3" s="1"/>
  <c r="F34" i="3"/>
  <c r="G34" i="3" s="1"/>
  <c r="D34" i="3"/>
  <c r="E34" i="3" s="1"/>
  <c r="X33" i="3"/>
  <c r="Y33" i="3" s="1"/>
  <c r="V33" i="3"/>
  <c r="W33" i="3" s="1"/>
  <c r="T33" i="3"/>
  <c r="U33" i="3" s="1"/>
  <c r="R33" i="3"/>
  <c r="S33" i="3" s="1"/>
  <c r="P33" i="3"/>
  <c r="Q33" i="3" s="1"/>
  <c r="N33" i="3"/>
  <c r="O33" i="3" s="1"/>
  <c r="L33" i="3"/>
  <c r="M33" i="3" s="1"/>
  <c r="J33" i="3"/>
  <c r="K33" i="3" s="1"/>
  <c r="H33" i="3"/>
  <c r="I33" i="3" s="1"/>
  <c r="F33" i="3"/>
  <c r="G33" i="3" s="1"/>
  <c r="D33" i="3"/>
  <c r="E33" i="3" s="1"/>
  <c r="X32" i="3"/>
  <c r="Y32" i="3" s="1"/>
  <c r="V32" i="3"/>
  <c r="W32" i="3" s="1"/>
  <c r="T32" i="3"/>
  <c r="U32" i="3" s="1"/>
  <c r="R32" i="3"/>
  <c r="S32" i="3" s="1"/>
  <c r="P32" i="3"/>
  <c r="Q32" i="3" s="1"/>
  <c r="N32" i="3"/>
  <c r="O32" i="3" s="1"/>
  <c r="L32" i="3"/>
  <c r="M32" i="3" s="1"/>
  <c r="J32" i="3"/>
  <c r="K32" i="3" s="1"/>
  <c r="H32" i="3"/>
  <c r="I32" i="3" s="1"/>
  <c r="F32" i="3"/>
  <c r="G32" i="3" s="1"/>
  <c r="D32" i="3"/>
  <c r="E32" i="3" s="1"/>
  <c r="X31" i="3"/>
  <c r="Y31" i="3" s="1"/>
  <c r="V31" i="3"/>
  <c r="W31" i="3" s="1"/>
  <c r="T31" i="3"/>
  <c r="U31" i="3" s="1"/>
  <c r="R31" i="3"/>
  <c r="S31" i="3" s="1"/>
  <c r="P31" i="3"/>
  <c r="Q31" i="3" s="1"/>
  <c r="N31" i="3"/>
  <c r="O31" i="3" s="1"/>
  <c r="L31" i="3"/>
  <c r="M31" i="3" s="1"/>
  <c r="J31" i="3"/>
  <c r="K31" i="3" s="1"/>
  <c r="H31" i="3"/>
  <c r="I31" i="3" s="1"/>
  <c r="F31" i="3"/>
  <c r="G31" i="3" s="1"/>
  <c r="D31" i="3"/>
  <c r="E31" i="3" s="1"/>
  <c r="X30" i="3"/>
  <c r="Y30" i="3" s="1"/>
  <c r="V30" i="3"/>
  <c r="W30" i="3" s="1"/>
  <c r="T30" i="3"/>
  <c r="U30" i="3" s="1"/>
  <c r="R30" i="3"/>
  <c r="S30" i="3" s="1"/>
  <c r="P30" i="3"/>
  <c r="Q30" i="3" s="1"/>
  <c r="N30" i="3"/>
  <c r="O30" i="3" s="1"/>
  <c r="L30" i="3"/>
  <c r="M30" i="3" s="1"/>
  <c r="J30" i="3"/>
  <c r="K30" i="3" s="1"/>
  <c r="H30" i="3"/>
  <c r="I30" i="3" s="1"/>
  <c r="F30" i="3"/>
  <c r="G30" i="3" s="1"/>
  <c r="D30" i="3"/>
  <c r="E30" i="3" s="1"/>
  <c r="X29" i="3"/>
  <c r="Y29" i="3" s="1"/>
  <c r="V29" i="3"/>
  <c r="W29" i="3" s="1"/>
  <c r="T29" i="3"/>
  <c r="U29" i="3" s="1"/>
  <c r="R29" i="3"/>
  <c r="S29" i="3" s="1"/>
  <c r="P29" i="3"/>
  <c r="Q29" i="3" s="1"/>
  <c r="N29" i="3"/>
  <c r="O29" i="3" s="1"/>
  <c r="L29" i="3"/>
  <c r="M29" i="3" s="1"/>
  <c r="J29" i="3"/>
  <c r="K29" i="3" s="1"/>
  <c r="H29" i="3"/>
  <c r="I29" i="3" s="1"/>
  <c r="F29" i="3"/>
  <c r="G29" i="3" s="1"/>
  <c r="D29" i="3"/>
  <c r="E29" i="3" s="1"/>
  <c r="X28" i="3"/>
  <c r="Y28" i="3" s="1"/>
  <c r="V28" i="3"/>
  <c r="W28" i="3" s="1"/>
  <c r="T28" i="3"/>
  <c r="U28" i="3" s="1"/>
  <c r="R28" i="3"/>
  <c r="S28" i="3" s="1"/>
  <c r="P28" i="3"/>
  <c r="Q28" i="3" s="1"/>
  <c r="N28" i="3"/>
  <c r="O28" i="3" s="1"/>
  <c r="L28" i="3"/>
  <c r="M28" i="3" s="1"/>
  <c r="J28" i="3"/>
  <c r="K28" i="3" s="1"/>
  <c r="H28" i="3"/>
  <c r="I28" i="3" s="1"/>
  <c r="F28" i="3"/>
  <c r="G28" i="3" s="1"/>
  <c r="D28" i="3"/>
  <c r="E28" i="3" s="1"/>
  <c r="X27" i="3"/>
  <c r="Y27" i="3" s="1"/>
  <c r="V27" i="3"/>
  <c r="W27" i="3" s="1"/>
  <c r="T27" i="3"/>
  <c r="U27" i="3" s="1"/>
  <c r="R27" i="3"/>
  <c r="S27" i="3" s="1"/>
  <c r="P27" i="3"/>
  <c r="Q27" i="3" s="1"/>
  <c r="N27" i="3"/>
  <c r="O27" i="3" s="1"/>
  <c r="L27" i="3"/>
  <c r="M27" i="3" s="1"/>
  <c r="J27" i="3"/>
  <c r="K27" i="3" s="1"/>
  <c r="H27" i="3"/>
  <c r="I27" i="3" s="1"/>
  <c r="F27" i="3"/>
  <c r="G27" i="3" s="1"/>
  <c r="D27" i="3"/>
  <c r="E27" i="3" s="1"/>
  <c r="X26" i="3"/>
  <c r="Y26" i="3" s="1"/>
  <c r="V26" i="3"/>
  <c r="W26" i="3" s="1"/>
  <c r="T26" i="3"/>
  <c r="U26" i="3" s="1"/>
  <c r="R26" i="3"/>
  <c r="S26" i="3" s="1"/>
  <c r="P26" i="3"/>
  <c r="Q26" i="3" s="1"/>
  <c r="N26" i="3"/>
  <c r="O26" i="3" s="1"/>
  <c r="L26" i="3"/>
  <c r="M26" i="3" s="1"/>
  <c r="J26" i="3"/>
  <c r="K26" i="3" s="1"/>
  <c r="H26" i="3"/>
  <c r="I26" i="3" s="1"/>
  <c r="F26" i="3"/>
  <c r="G26" i="3" s="1"/>
  <c r="D26" i="3"/>
  <c r="E26" i="3" s="1"/>
  <c r="X25" i="3"/>
  <c r="Y25" i="3" s="1"/>
  <c r="V25" i="3"/>
  <c r="W25" i="3" s="1"/>
  <c r="T25" i="3"/>
  <c r="U25" i="3" s="1"/>
  <c r="R25" i="3"/>
  <c r="S25" i="3" s="1"/>
  <c r="P25" i="3"/>
  <c r="Q25" i="3" s="1"/>
  <c r="N25" i="3"/>
  <c r="O25" i="3" s="1"/>
  <c r="L25" i="3"/>
  <c r="M25" i="3" s="1"/>
  <c r="J25" i="3"/>
  <c r="K25" i="3" s="1"/>
  <c r="H25" i="3"/>
  <c r="I25" i="3" s="1"/>
  <c r="F25" i="3"/>
  <c r="G25" i="3" s="1"/>
  <c r="D25" i="3"/>
  <c r="E25" i="3" s="1"/>
  <c r="X24" i="3"/>
  <c r="Y24" i="3" s="1"/>
  <c r="V24" i="3"/>
  <c r="W24" i="3" s="1"/>
  <c r="T24" i="3"/>
  <c r="U24" i="3" s="1"/>
  <c r="R24" i="3"/>
  <c r="S24" i="3" s="1"/>
  <c r="P24" i="3"/>
  <c r="Q24" i="3" s="1"/>
  <c r="N24" i="3"/>
  <c r="O24" i="3" s="1"/>
  <c r="L24" i="3"/>
  <c r="M24" i="3" s="1"/>
  <c r="J24" i="3"/>
  <c r="K24" i="3" s="1"/>
  <c r="H24" i="3"/>
  <c r="I24" i="3" s="1"/>
  <c r="F24" i="3"/>
  <c r="G24" i="3" s="1"/>
  <c r="D24" i="3"/>
  <c r="E24" i="3" s="1"/>
  <c r="X23" i="3"/>
  <c r="Y23" i="3" s="1"/>
  <c r="V23" i="3"/>
  <c r="W23" i="3" s="1"/>
  <c r="T23" i="3"/>
  <c r="U23" i="3" s="1"/>
  <c r="R23" i="3"/>
  <c r="S23" i="3" s="1"/>
  <c r="P23" i="3"/>
  <c r="Q23" i="3" s="1"/>
  <c r="N23" i="3"/>
  <c r="O23" i="3" s="1"/>
  <c r="L23" i="3"/>
  <c r="M23" i="3" s="1"/>
  <c r="J23" i="3"/>
  <c r="K23" i="3" s="1"/>
  <c r="H23" i="3"/>
  <c r="I23" i="3" s="1"/>
  <c r="F23" i="3"/>
  <c r="G23" i="3" s="1"/>
  <c r="D23" i="3"/>
  <c r="E23" i="3" s="1"/>
  <c r="X22" i="3"/>
  <c r="Y22" i="3" s="1"/>
  <c r="V22" i="3"/>
  <c r="W22" i="3" s="1"/>
  <c r="T22" i="3"/>
  <c r="U22" i="3" s="1"/>
  <c r="R22" i="3"/>
  <c r="S22" i="3" s="1"/>
  <c r="P22" i="3"/>
  <c r="Q22" i="3" s="1"/>
  <c r="N22" i="3"/>
  <c r="O22" i="3" s="1"/>
  <c r="L22" i="3"/>
  <c r="M22" i="3" s="1"/>
  <c r="J22" i="3"/>
  <c r="K22" i="3" s="1"/>
  <c r="H22" i="3"/>
  <c r="I22" i="3" s="1"/>
  <c r="F22" i="3"/>
  <c r="G22" i="3" s="1"/>
  <c r="D22" i="3"/>
  <c r="E22" i="3" s="1"/>
  <c r="X21" i="3"/>
  <c r="Y21" i="3" s="1"/>
  <c r="V21" i="3"/>
  <c r="W21" i="3" s="1"/>
  <c r="T21" i="3"/>
  <c r="U21" i="3" s="1"/>
  <c r="R21" i="3"/>
  <c r="S21" i="3" s="1"/>
  <c r="P21" i="3"/>
  <c r="Q21" i="3" s="1"/>
  <c r="N21" i="3"/>
  <c r="O21" i="3" s="1"/>
  <c r="L21" i="3"/>
  <c r="M21" i="3" s="1"/>
  <c r="J21" i="3"/>
  <c r="K21" i="3" s="1"/>
  <c r="H21" i="3"/>
  <c r="I21" i="3" s="1"/>
  <c r="F21" i="3"/>
  <c r="G21" i="3" s="1"/>
  <c r="D21" i="3"/>
  <c r="E21" i="3" s="1"/>
  <c r="X20" i="3"/>
  <c r="Y20" i="3" s="1"/>
  <c r="V20" i="3"/>
  <c r="W20" i="3" s="1"/>
  <c r="T20" i="3"/>
  <c r="U20" i="3" s="1"/>
  <c r="R20" i="3"/>
  <c r="S20" i="3" s="1"/>
  <c r="P20" i="3"/>
  <c r="Q20" i="3" s="1"/>
  <c r="N20" i="3"/>
  <c r="O20" i="3" s="1"/>
  <c r="L20" i="3"/>
  <c r="M20" i="3" s="1"/>
  <c r="J20" i="3"/>
  <c r="K20" i="3" s="1"/>
  <c r="H20" i="3"/>
  <c r="I20" i="3" s="1"/>
  <c r="F20" i="3"/>
  <c r="G20" i="3" s="1"/>
  <c r="D20" i="3"/>
  <c r="E20" i="3" s="1"/>
  <c r="X19" i="3"/>
  <c r="Y19" i="3" s="1"/>
  <c r="V19" i="3"/>
  <c r="W19" i="3" s="1"/>
  <c r="T19" i="3"/>
  <c r="U19" i="3" s="1"/>
  <c r="R19" i="3"/>
  <c r="S19" i="3" s="1"/>
  <c r="P19" i="3"/>
  <c r="Q19" i="3" s="1"/>
  <c r="N19" i="3"/>
  <c r="O19" i="3" s="1"/>
  <c r="L19" i="3"/>
  <c r="M19" i="3" s="1"/>
  <c r="J19" i="3"/>
  <c r="K19" i="3" s="1"/>
  <c r="H19" i="3"/>
  <c r="I19" i="3" s="1"/>
  <c r="F19" i="3"/>
  <c r="G19" i="3" s="1"/>
  <c r="D19" i="3"/>
  <c r="E19" i="3" s="1"/>
  <c r="X18" i="3"/>
  <c r="Y18" i="3" s="1"/>
  <c r="V18" i="3"/>
  <c r="W18" i="3" s="1"/>
  <c r="T18" i="3"/>
  <c r="U18" i="3" s="1"/>
  <c r="R18" i="3"/>
  <c r="S18" i="3" s="1"/>
  <c r="P18" i="3"/>
  <c r="Q18" i="3" s="1"/>
  <c r="N18" i="3"/>
  <c r="O18" i="3" s="1"/>
  <c r="L18" i="3"/>
  <c r="M18" i="3" s="1"/>
  <c r="J18" i="3"/>
  <c r="K18" i="3" s="1"/>
  <c r="H18" i="3"/>
  <c r="I18" i="3" s="1"/>
  <c r="F18" i="3"/>
  <c r="G18" i="3" s="1"/>
  <c r="D18" i="3"/>
  <c r="E18" i="3" s="1"/>
  <c r="X17" i="3"/>
  <c r="Y17" i="3" s="1"/>
  <c r="V17" i="3"/>
  <c r="W17" i="3" s="1"/>
  <c r="T17" i="3"/>
  <c r="U17" i="3" s="1"/>
  <c r="R17" i="3"/>
  <c r="S17" i="3" s="1"/>
  <c r="P17" i="3"/>
  <c r="Q17" i="3" s="1"/>
  <c r="N17" i="3"/>
  <c r="O17" i="3" s="1"/>
  <c r="L17" i="3"/>
  <c r="M17" i="3" s="1"/>
  <c r="J17" i="3"/>
  <c r="K17" i="3" s="1"/>
  <c r="H17" i="3"/>
  <c r="I17" i="3" s="1"/>
  <c r="F17" i="3"/>
  <c r="G17" i="3" s="1"/>
  <c r="D17" i="3"/>
  <c r="E17" i="3" s="1"/>
  <c r="X16" i="3"/>
  <c r="Y16" i="3" s="1"/>
  <c r="V16" i="3"/>
  <c r="W16" i="3" s="1"/>
  <c r="T16" i="3"/>
  <c r="U16" i="3" s="1"/>
  <c r="R16" i="3"/>
  <c r="S16" i="3" s="1"/>
  <c r="P16" i="3"/>
  <c r="Q16" i="3" s="1"/>
  <c r="N16" i="3"/>
  <c r="O16" i="3" s="1"/>
  <c r="L16" i="3"/>
  <c r="M16" i="3" s="1"/>
  <c r="J16" i="3"/>
  <c r="K16" i="3" s="1"/>
  <c r="H16" i="3"/>
  <c r="I16" i="3" s="1"/>
  <c r="F16" i="3"/>
  <c r="G16" i="3" s="1"/>
  <c r="D16" i="3"/>
  <c r="E16" i="3" s="1"/>
  <c r="X15" i="3"/>
  <c r="Y15" i="3" s="1"/>
  <c r="V15" i="3"/>
  <c r="W15" i="3" s="1"/>
  <c r="T15" i="3"/>
  <c r="U15" i="3" s="1"/>
  <c r="R15" i="3"/>
  <c r="S15" i="3" s="1"/>
  <c r="P15" i="3"/>
  <c r="Q15" i="3" s="1"/>
  <c r="N15" i="3"/>
  <c r="O15" i="3" s="1"/>
  <c r="L15" i="3"/>
  <c r="M15" i="3" s="1"/>
  <c r="J15" i="3"/>
  <c r="K15" i="3" s="1"/>
  <c r="H15" i="3"/>
  <c r="I15" i="3" s="1"/>
  <c r="F15" i="3"/>
  <c r="G15" i="3" s="1"/>
  <c r="D15" i="3"/>
  <c r="E15" i="3" s="1"/>
  <c r="X14" i="3"/>
  <c r="Y14" i="3" s="1"/>
  <c r="V14" i="3"/>
  <c r="W14" i="3" s="1"/>
  <c r="T14" i="3"/>
  <c r="U14" i="3" s="1"/>
  <c r="R14" i="3"/>
  <c r="S14" i="3" s="1"/>
  <c r="P14" i="3"/>
  <c r="Q14" i="3" s="1"/>
  <c r="N14" i="3"/>
  <c r="O14" i="3" s="1"/>
  <c r="L14" i="3"/>
  <c r="M14" i="3" s="1"/>
  <c r="J14" i="3"/>
  <c r="K14" i="3" s="1"/>
  <c r="H14" i="3"/>
  <c r="I14" i="3" s="1"/>
  <c r="F14" i="3"/>
  <c r="G14" i="3" s="1"/>
  <c r="D14" i="3"/>
  <c r="E14" i="3" s="1"/>
  <c r="X13" i="3"/>
  <c r="Y13" i="3" s="1"/>
  <c r="V13" i="3"/>
  <c r="W13" i="3" s="1"/>
  <c r="T13" i="3"/>
  <c r="U13" i="3" s="1"/>
  <c r="R13" i="3"/>
  <c r="S13" i="3" s="1"/>
  <c r="P13" i="3"/>
  <c r="Q13" i="3" s="1"/>
  <c r="N13" i="3"/>
  <c r="O13" i="3" s="1"/>
  <c r="L13" i="3"/>
  <c r="M13" i="3" s="1"/>
  <c r="J13" i="3"/>
  <c r="K13" i="3" s="1"/>
  <c r="H13" i="3"/>
  <c r="I13" i="3" s="1"/>
  <c r="F13" i="3"/>
  <c r="G13" i="3" s="1"/>
  <c r="D13" i="3"/>
  <c r="E13" i="3" s="1"/>
  <c r="X12" i="3"/>
  <c r="Y12" i="3" s="1"/>
  <c r="V12" i="3"/>
  <c r="W12" i="3" s="1"/>
  <c r="T12" i="3"/>
  <c r="U12" i="3" s="1"/>
  <c r="R12" i="3"/>
  <c r="S12" i="3" s="1"/>
  <c r="P12" i="3"/>
  <c r="Q12" i="3" s="1"/>
  <c r="N12" i="3"/>
  <c r="O12" i="3" s="1"/>
  <c r="L12" i="3"/>
  <c r="M12" i="3" s="1"/>
  <c r="J12" i="3"/>
  <c r="K12" i="3" s="1"/>
  <c r="H12" i="3"/>
  <c r="I12" i="3" s="1"/>
  <c r="F12" i="3"/>
  <c r="G12" i="3" s="1"/>
  <c r="D12" i="3"/>
  <c r="E12" i="3" s="1"/>
  <c r="X11" i="3"/>
  <c r="Y11" i="3" s="1"/>
  <c r="V11" i="3"/>
  <c r="W11" i="3" s="1"/>
  <c r="T11" i="3"/>
  <c r="U11" i="3" s="1"/>
  <c r="R11" i="3"/>
  <c r="S11" i="3" s="1"/>
  <c r="P11" i="3"/>
  <c r="Q11" i="3" s="1"/>
  <c r="N11" i="3"/>
  <c r="O11" i="3" s="1"/>
  <c r="L11" i="3"/>
  <c r="M11" i="3" s="1"/>
  <c r="J11" i="3"/>
  <c r="K11" i="3" s="1"/>
  <c r="H11" i="3"/>
  <c r="I11" i="3" s="1"/>
  <c r="F11" i="3"/>
  <c r="G11" i="3" s="1"/>
  <c r="D11" i="3"/>
  <c r="E11" i="3" s="1"/>
  <c r="X10" i="3"/>
  <c r="Y10" i="3" s="1"/>
  <c r="V10" i="3"/>
  <c r="W10" i="3" s="1"/>
  <c r="T10" i="3"/>
  <c r="U10" i="3" s="1"/>
  <c r="R10" i="3"/>
  <c r="S10" i="3" s="1"/>
  <c r="P10" i="3"/>
  <c r="Q10" i="3" s="1"/>
  <c r="N10" i="3"/>
  <c r="O10" i="3" s="1"/>
  <c r="L10" i="3"/>
  <c r="M10" i="3" s="1"/>
  <c r="J10" i="3"/>
  <c r="K10" i="3" s="1"/>
  <c r="H10" i="3"/>
  <c r="I10" i="3" s="1"/>
  <c r="F10" i="3"/>
  <c r="G10" i="3" s="1"/>
  <c r="D10" i="3"/>
  <c r="E10" i="3" s="1"/>
  <c r="X9" i="3"/>
  <c r="Y9" i="3" s="1"/>
  <c r="V9" i="3"/>
  <c r="W9" i="3" s="1"/>
  <c r="T9" i="3"/>
  <c r="U9" i="3" s="1"/>
  <c r="R9" i="3"/>
  <c r="S9" i="3" s="1"/>
  <c r="P9" i="3"/>
  <c r="Q9" i="3" s="1"/>
  <c r="N9" i="3"/>
  <c r="O9" i="3" s="1"/>
  <c r="L9" i="3"/>
  <c r="M9" i="3" s="1"/>
  <c r="J9" i="3"/>
  <c r="K9" i="3" s="1"/>
  <c r="H9" i="3"/>
  <c r="I9" i="3" s="1"/>
  <c r="F9" i="3"/>
  <c r="G9" i="3" s="1"/>
  <c r="D9" i="3"/>
  <c r="E9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X7" i="3"/>
  <c r="Y7" i="3" s="1"/>
  <c r="V7" i="3"/>
  <c r="W7" i="3" s="1"/>
  <c r="T7" i="3"/>
  <c r="U7" i="3" s="1"/>
  <c r="R7" i="3"/>
  <c r="S7" i="3" s="1"/>
  <c r="P7" i="3"/>
  <c r="Q7" i="3" s="1"/>
  <c r="N7" i="3"/>
  <c r="O7" i="3" s="1"/>
  <c r="L7" i="3"/>
  <c r="M7" i="3" s="1"/>
  <c r="J7" i="3"/>
  <c r="K7" i="3" s="1"/>
  <c r="H7" i="3"/>
  <c r="I7" i="3" s="1"/>
  <c r="F7" i="3"/>
  <c r="G7" i="3" s="1"/>
  <c r="D7" i="3"/>
  <c r="E7" i="3" s="1"/>
  <c r="X6" i="3"/>
  <c r="Y6" i="3" s="1"/>
  <c r="V6" i="3"/>
  <c r="W6" i="3" s="1"/>
  <c r="T6" i="3"/>
  <c r="U6" i="3" s="1"/>
  <c r="R6" i="3"/>
  <c r="S6" i="3" s="1"/>
  <c r="P6" i="3"/>
  <c r="Q6" i="3" s="1"/>
  <c r="N6" i="3"/>
  <c r="O6" i="3" s="1"/>
  <c r="L6" i="3"/>
  <c r="M6" i="3" s="1"/>
  <c r="J6" i="3"/>
  <c r="K6" i="3" s="1"/>
  <c r="H6" i="3"/>
  <c r="I6" i="3" s="1"/>
  <c r="F6" i="3"/>
  <c r="G6" i="3" s="1"/>
  <c r="D6" i="3"/>
  <c r="E6" i="3" s="1"/>
  <c r="DW4" i="4" l="1"/>
  <c r="X9" i="11" s="1"/>
  <c r="DW24" i="4"/>
  <c r="X29" i="11" s="1"/>
  <c r="Y40" i="12"/>
  <c r="DW1" i="4"/>
  <c r="X6" i="11" s="1"/>
  <c r="Y10" i="12"/>
  <c r="Y13" i="12"/>
  <c r="Y17" i="12"/>
  <c r="Y21" i="12"/>
  <c r="Y26" i="12"/>
  <c r="Y30" i="12"/>
  <c r="Y32" i="12"/>
  <c r="Y33" i="12"/>
  <c r="Y34" i="12"/>
  <c r="DW2" i="4"/>
  <c r="X7" i="11" s="1"/>
  <c r="DW6" i="4"/>
  <c r="X11" i="11" s="1"/>
  <c r="DW18" i="4"/>
  <c r="X23" i="11" s="1"/>
  <c r="DW22" i="4"/>
  <c r="X27" i="11" s="1"/>
  <c r="DW26" i="4"/>
  <c r="X31" i="11" s="1"/>
  <c r="DW3" i="4"/>
  <c r="X8" i="11" s="1"/>
  <c r="DW11" i="4"/>
  <c r="X16" i="11" s="1"/>
  <c r="DW23" i="4"/>
  <c r="X28" i="11" s="1"/>
  <c r="DW27" i="4"/>
  <c r="X32" i="11" s="1"/>
  <c r="DS8" i="4"/>
  <c r="V13" i="11" s="1"/>
  <c r="W13" i="11" s="1"/>
  <c r="DS24" i="4"/>
  <c r="V29" i="11" s="1"/>
  <c r="W29" i="11" s="1"/>
  <c r="DS19" i="4"/>
  <c r="V24" i="11" s="1"/>
  <c r="W24" i="11" s="1"/>
  <c r="DS28" i="4"/>
  <c r="V33" i="11" s="1"/>
  <c r="W33" i="11" s="1"/>
  <c r="DS7" i="4"/>
  <c r="V12" i="11" s="1"/>
  <c r="W12" i="11" s="1"/>
  <c r="W8" i="12"/>
  <c r="W16" i="12"/>
  <c r="W21" i="12"/>
  <c r="W36" i="12"/>
  <c r="DS5" i="4"/>
  <c r="V10" i="11" s="1"/>
  <c r="W10" i="11" s="1"/>
  <c r="DS13" i="4"/>
  <c r="V18" i="11" s="1"/>
  <c r="W18" i="11" s="1"/>
  <c r="DS33" i="4"/>
  <c r="V38" i="11" s="1"/>
  <c r="W38" i="11" s="1"/>
  <c r="W9" i="12"/>
  <c r="W17" i="12"/>
  <c r="W20" i="12"/>
  <c r="W25" i="12"/>
  <c r="DS2" i="4"/>
  <c r="V7" i="11" s="1"/>
  <c r="W7" i="11" s="1"/>
  <c r="DS10" i="4"/>
  <c r="V15" i="11" s="1"/>
  <c r="W15" i="11" s="1"/>
  <c r="DS18" i="4"/>
  <c r="V23" i="11" s="1"/>
  <c r="W23" i="11" s="1"/>
  <c r="DS26" i="4"/>
  <c r="V31" i="11" s="1"/>
  <c r="W31" i="11" s="1"/>
  <c r="DS34" i="4"/>
  <c r="V39" i="11" s="1"/>
  <c r="W39" i="11" s="1"/>
  <c r="DO4" i="4"/>
  <c r="T9" i="11" s="1"/>
  <c r="U9" i="11" s="1"/>
  <c r="DO13" i="4"/>
  <c r="T18" i="11" s="1"/>
  <c r="U18" i="11" s="1"/>
  <c r="DO2" i="4"/>
  <c r="T7" i="11" s="1"/>
  <c r="U7" i="11" s="1"/>
  <c r="DO3" i="4"/>
  <c r="T8" i="11" s="1"/>
  <c r="U8" i="11" s="1"/>
  <c r="DO35" i="4"/>
  <c r="T40" i="11" s="1"/>
  <c r="U40" i="11" s="1"/>
  <c r="U10" i="12"/>
  <c r="U12" i="12"/>
  <c r="U13" i="12"/>
  <c r="U15" i="12"/>
  <c r="U17" i="12"/>
  <c r="U20" i="12"/>
  <c r="U21" i="12"/>
  <c r="U22" i="12"/>
  <c r="U24" i="12"/>
  <c r="U25" i="12"/>
  <c r="U26" i="12"/>
  <c r="U28" i="12"/>
  <c r="U29" i="12"/>
  <c r="U32" i="12"/>
  <c r="U33" i="12"/>
  <c r="U36" i="12"/>
  <c r="U37" i="12"/>
  <c r="U38" i="12"/>
  <c r="U35" i="12"/>
  <c r="U27" i="12"/>
  <c r="U23" i="12"/>
  <c r="U11" i="12"/>
  <c r="U34" i="12"/>
  <c r="U30" i="12"/>
  <c r="U18" i="12"/>
  <c r="U14" i="12"/>
  <c r="U6" i="12"/>
  <c r="DK28" i="4"/>
  <c r="R33" i="11" s="1"/>
  <c r="S33" i="11" s="1"/>
  <c r="DK4" i="4"/>
  <c r="R9" i="11" s="1"/>
  <c r="S9" i="11" s="1"/>
  <c r="DK24" i="4"/>
  <c r="R29" i="11" s="1"/>
  <c r="S29" i="11" s="1"/>
  <c r="S22" i="7"/>
  <c r="DK32" i="4"/>
  <c r="R37" i="11" s="1"/>
  <c r="S37" i="11" s="1"/>
  <c r="DG11" i="4"/>
  <c r="P16" i="11" s="1"/>
  <c r="Q16" i="11" s="1"/>
  <c r="DK5" i="4"/>
  <c r="R10" i="11" s="1"/>
  <c r="S10" i="11" s="1"/>
  <c r="DK6" i="4"/>
  <c r="DK10" i="4"/>
  <c r="R15" i="11" s="1"/>
  <c r="S15" i="11" s="1"/>
  <c r="S6" i="12"/>
  <c r="S7" i="12"/>
  <c r="S13" i="12"/>
  <c r="S14" i="12"/>
  <c r="S17" i="12"/>
  <c r="S18" i="12"/>
  <c r="S19" i="12"/>
  <c r="S21" i="12"/>
  <c r="S22" i="12"/>
  <c r="S23" i="12"/>
  <c r="S25" i="12"/>
  <c r="S26" i="12"/>
  <c r="S27" i="12"/>
  <c r="S30" i="12"/>
  <c r="S31" i="12"/>
  <c r="S34" i="12"/>
  <c r="S35" i="12"/>
  <c r="S38" i="12"/>
  <c r="S39" i="12"/>
  <c r="DK3" i="4"/>
  <c r="DK7" i="4"/>
  <c r="DK11" i="4"/>
  <c r="R16" i="11" s="1"/>
  <c r="S16" i="11" s="1"/>
  <c r="DK15" i="4"/>
  <c r="R20" i="11" s="1"/>
  <c r="S20" i="11" s="1"/>
  <c r="DK19" i="4"/>
  <c r="DK23" i="4"/>
  <c r="R28" i="11" s="1"/>
  <c r="S28" i="11" s="1"/>
  <c r="DK27" i="4"/>
  <c r="DK31" i="4"/>
  <c r="DK35" i="4"/>
  <c r="DG32" i="4"/>
  <c r="P37" i="11" s="1"/>
  <c r="Q37" i="11" s="1"/>
  <c r="DG8" i="4"/>
  <c r="P13" i="11" s="1"/>
  <c r="Q13" i="11" s="1"/>
  <c r="DG12" i="4"/>
  <c r="P17" i="11" s="1"/>
  <c r="Q17" i="11" s="1"/>
  <c r="DG16" i="4"/>
  <c r="P21" i="11" s="1"/>
  <c r="Q21" i="11" s="1"/>
  <c r="Q8" i="12"/>
  <c r="Q20" i="12"/>
  <c r="Q24" i="12"/>
  <c r="Q25" i="12"/>
  <c r="Q29" i="12"/>
  <c r="Q32" i="12"/>
  <c r="Q33" i="12"/>
  <c r="Q36" i="12"/>
  <c r="DG1" i="4"/>
  <c r="P6" i="11" s="1"/>
  <c r="Q6" i="11" s="1"/>
  <c r="DG5" i="4"/>
  <c r="P10" i="11" s="1"/>
  <c r="Q10" i="11" s="1"/>
  <c r="DG9" i="4"/>
  <c r="P14" i="11" s="1"/>
  <c r="Q14" i="11" s="1"/>
  <c r="DG13" i="4"/>
  <c r="P18" i="11" s="1"/>
  <c r="Q18" i="11" s="1"/>
  <c r="DG17" i="4"/>
  <c r="P22" i="11" s="1"/>
  <c r="Q22" i="11" s="1"/>
  <c r="DG21" i="4"/>
  <c r="P26" i="11" s="1"/>
  <c r="Q26" i="11" s="1"/>
  <c r="DG33" i="4"/>
  <c r="P38" i="11" s="1"/>
  <c r="Q38" i="11" s="1"/>
  <c r="Q9" i="12"/>
  <c r="Q12" i="12"/>
  <c r="Q28" i="12"/>
  <c r="Q30" i="12"/>
  <c r="Q34" i="12"/>
  <c r="DG2" i="4"/>
  <c r="P7" i="11" s="1"/>
  <c r="Q7" i="11" s="1"/>
  <c r="DG10" i="4"/>
  <c r="P15" i="11" s="1"/>
  <c r="Q15" i="11" s="1"/>
  <c r="DG14" i="4"/>
  <c r="P19" i="11" s="1"/>
  <c r="Q19" i="11" s="1"/>
  <c r="DG18" i="4"/>
  <c r="P23" i="11" s="1"/>
  <c r="Q23" i="11" s="1"/>
  <c r="DG22" i="4"/>
  <c r="P27" i="11" s="1"/>
  <c r="Q27" i="11" s="1"/>
  <c r="DG26" i="4"/>
  <c r="P31" i="11" s="1"/>
  <c r="Q31" i="11" s="1"/>
  <c r="DG34" i="4"/>
  <c r="P39" i="11" s="1"/>
  <c r="Q39" i="11" s="1"/>
  <c r="G24" i="7"/>
  <c r="DC12" i="4"/>
  <c r="N17" i="11" s="1"/>
  <c r="O17" i="11" s="1"/>
  <c r="O40" i="12"/>
  <c r="O21" i="12"/>
  <c r="O33" i="12"/>
  <c r="DC1" i="4"/>
  <c r="N6" i="11" s="1"/>
  <c r="O6" i="11" s="1"/>
  <c r="DC9" i="4"/>
  <c r="N14" i="11" s="1"/>
  <c r="O14" i="11" s="1"/>
  <c r="DC21" i="4"/>
  <c r="N26" i="11" s="1"/>
  <c r="O26" i="11" s="1"/>
  <c r="O35" i="7"/>
  <c r="DC2" i="4"/>
  <c r="N7" i="11" s="1"/>
  <c r="O7" i="11" s="1"/>
  <c r="DC14" i="4"/>
  <c r="N19" i="11" s="1"/>
  <c r="O19" i="11" s="1"/>
  <c r="DC30" i="4"/>
  <c r="N35" i="11" s="1"/>
  <c r="O35" i="11" s="1"/>
  <c r="DC34" i="4"/>
  <c r="N39" i="11" s="1"/>
  <c r="O39" i="11" s="1"/>
  <c r="O13" i="12"/>
  <c r="O29" i="12"/>
  <c r="G20" i="7"/>
  <c r="DC23" i="4"/>
  <c r="N28" i="11" s="1"/>
  <c r="O28" i="11" s="1"/>
  <c r="S16" i="7"/>
  <c r="M40" i="12"/>
  <c r="CY4" i="4"/>
  <c r="L9" i="11" s="1"/>
  <c r="M9" i="11" s="1"/>
  <c r="CY8" i="4"/>
  <c r="L13" i="11" s="1"/>
  <c r="M13" i="11" s="1"/>
  <c r="CY16" i="4"/>
  <c r="L21" i="11" s="1"/>
  <c r="M21" i="11" s="1"/>
  <c r="CY20" i="4"/>
  <c r="L25" i="11" s="1"/>
  <c r="M25" i="11" s="1"/>
  <c r="CY28" i="4"/>
  <c r="L33" i="11" s="1"/>
  <c r="M33" i="11" s="1"/>
  <c r="CY32" i="4"/>
  <c r="L37" i="11" s="1"/>
  <c r="M37" i="11" s="1"/>
  <c r="M17" i="12"/>
  <c r="CY1" i="4"/>
  <c r="L6" i="11" s="1"/>
  <c r="M6" i="11" s="1"/>
  <c r="CY9" i="4"/>
  <c r="L14" i="11" s="1"/>
  <c r="M14" i="11" s="1"/>
  <c r="CY13" i="4"/>
  <c r="L18" i="11" s="1"/>
  <c r="M18" i="11" s="1"/>
  <c r="CY17" i="4"/>
  <c r="L22" i="11" s="1"/>
  <c r="M22" i="11" s="1"/>
  <c r="CY21" i="4"/>
  <c r="L26" i="11" s="1"/>
  <c r="M26" i="11" s="1"/>
  <c r="CY25" i="4"/>
  <c r="L30" i="11" s="1"/>
  <c r="M30" i="11" s="1"/>
  <c r="CY29" i="4"/>
  <c r="L34" i="11" s="1"/>
  <c r="M34" i="11" s="1"/>
  <c r="CY33" i="4"/>
  <c r="L38" i="11" s="1"/>
  <c r="M38" i="11" s="1"/>
  <c r="S19" i="7"/>
  <c r="W36" i="7"/>
  <c r="CY2" i="4"/>
  <c r="L7" i="11" s="1"/>
  <c r="M7" i="11" s="1"/>
  <c r="CY6" i="4"/>
  <c r="L11" i="11" s="1"/>
  <c r="M11" i="11" s="1"/>
  <c r="CY10" i="4"/>
  <c r="L15" i="11" s="1"/>
  <c r="M15" i="11" s="1"/>
  <c r="CY14" i="4"/>
  <c r="L19" i="11" s="1"/>
  <c r="M19" i="11" s="1"/>
  <c r="CY18" i="4"/>
  <c r="L23" i="11" s="1"/>
  <c r="M23" i="11" s="1"/>
  <c r="CY22" i="4"/>
  <c r="L27" i="11" s="1"/>
  <c r="M27" i="11" s="1"/>
  <c r="CY26" i="4"/>
  <c r="L31" i="11" s="1"/>
  <c r="M31" i="11" s="1"/>
  <c r="CY30" i="4"/>
  <c r="L35" i="11" s="1"/>
  <c r="M35" i="11" s="1"/>
  <c r="CY34" i="4"/>
  <c r="L39" i="11" s="1"/>
  <c r="M39" i="11" s="1"/>
  <c r="M10" i="12"/>
  <c r="CU4" i="4"/>
  <c r="J9" i="11" s="1"/>
  <c r="K9" i="11" s="1"/>
  <c r="CY3" i="4"/>
  <c r="L8" i="11" s="1"/>
  <c r="M8" i="11" s="1"/>
  <c r="CY11" i="4"/>
  <c r="L16" i="11" s="1"/>
  <c r="M16" i="11" s="1"/>
  <c r="CY15" i="4"/>
  <c r="L20" i="11" s="1"/>
  <c r="M20" i="11" s="1"/>
  <c r="CY19" i="4"/>
  <c r="L24" i="11" s="1"/>
  <c r="M24" i="11" s="1"/>
  <c r="CY23" i="4"/>
  <c r="L28" i="11" s="1"/>
  <c r="M28" i="11" s="1"/>
  <c r="CY27" i="4"/>
  <c r="L32" i="11" s="1"/>
  <c r="M32" i="11" s="1"/>
  <c r="CY31" i="4"/>
  <c r="L36" i="11" s="1"/>
  <c r="M36" i="11" s="1"/>
  <c r="M26" i="7"/>
  <c r="J40" i="11"/>
  <c r="K40" i="11" s="1"/>
  <c r="M10" i="7"/>
  <c r="K13" i="12"/>
  <c r="K17" i="12"/>
  <c r="K21" i="12"/>
  <c r="K25" i="12"/>
  <c r="K29" i="12"/>
  <c r="K33" i="12"/>
  <c r="K37" i="12"/>
  <c r="CU1" i="4"/>
  <c r="J6" i="11" s="1"/>
  <c r="K6" i="11" s="1"/>
  <c r="CU5" i="4"/>
  <c r="CU9" i="4"/>
  <c r="CU13" i="4"/>
  <c r="J18" i="11" s="1"/>
  <c r="K18" i="11" s="1"/>
  <c r="CU17" i="4"/>
  <c r="J22" i="11" s="1"/>
  <c r="K22" i="11" s="1"/>
  <c r="CU21" i="4"/>
  <c r="J26" i="11" s="1"/>
  <c r="K26" i="11" s="1"/>
  <c r="CU25" i="4"/>
  <c r="CU29" i="4"/>
  <c r="J34" i="11" s="1"/>
  <c r="K34" i="11" s="1"/>
  <c r="CU33" i="4"/>
  <c r="J38" i="11" s="1"/>
  <c r="K38" i="11" s="1"/>
  <c r="CU2" i="4"/>
  <c r="CU6" i="4"/>
  <c r="CU10" i="4"/>
  <c r="CU14" i="4"/>
  <c r="CU18" i="4"/>
  <c r="CU22" i="4"/>
  <c r="CU26" i="4"/>
  <c r="CU30" i="4"/>
  <c r="CU34" i="4"/>
  <c r="CU3" i="4"/>
  <c r="J8" i="11" s="1"/>
  <c r="K8" i="11" s="1"/>
  <c r="CU7" i="4"/>
  <c r="CU11" i="4"/>
  <c r="CU15" i="4"/>
  <c r="CU19" i="4"/>
  <c r="CU23" i="4"/>
  <c r="CU27" i="4"/>
  <c r="CU31" i="4"/>
  <c r="CQ3" i="4"/>
  <c r="H8" i="11" s="1"/>
  <c r="I8" i="11" s="1"/>
  <c r="CQ19" i="4"/>
  <c r="H24" i="11" s="1"/>
  <c r="I24" i="11" s="1"/>
  <c r="H40" i="11"/>
  <c r="I40" i="11" s="1"/>
  <c r="I26" i="7"/>
  <c r="CQ11" i="4"/>
  <c r="H16" i="11" s="1"/>
  <c r="I16" i="11" s="1"/>
  <c r="F40" i="11"/>
  <c r="G40" i="11" s="1"/>
  <c r="CQ31" i="4"/>
  <c r="H36" i="11" s="1"/>
  <c r="I36" i="11" s="1"/>
  <c r="U22" i="7"/>
  <c r="CQ4" i="4"/>
  <c r="H9" i="11" s="1"/>
  <c r="I9" i="11" s="1"/>
  <c r="CQ12" i="4"/>
  <c r="H17" i="11" s="1"/>
  <c r="I17" i="11" s="1"/>
  <c r="CQ16" i="4"/>
  <c r="CQ20" i="4"/>
  <c r="H25" i="11" s="1"/>
  <c r="I25" i="11" s="1"/>
  <c r="I12" i="12"/>
  <c r="I13" i="12"/>
  <c r="I20" i="12"/>
  <c r="I37" i="12"/>
  <c r="CN33" i="4"/>
  <c r="F38" i="11" s="1"/>
  <c r="G38" i="11" s="1"/>
  <c r="CQ1" i="4"/>
  <c r="CQ5" i="4"/>
  <c r="H10" i="11" s="1"/>
  <c r="I10" i="11" s="1"/>
  <c r="CQ9" i="4"/>
  <c r="CQ13" i="4"/>
  <c r="H18" i="11" s="1"/>
  <c r="I18" i="11" s="1"/>
  <c r="CQ17" i="4"/>
  <c r="H22" i="11" s="1"/>
  <c r="I22" i="11" s="1"/>
  <c r="CQ25" i="4"/>
  <c r="H30" i="11" s="1"/>
  <c r="I30" i="11" s="1"/>
  <c r="CQ29" i="4"/>
  <c r="CQ33" i="4"/>
  <c r="M34" i="7"/>
  <c r="CQ2" i="4"/>
  <c r="H7" i="11" s="1"/>
  <c r="I7" i="11" s="1"/>
  <c r="CQ6" i="4"/>
  <c r="H11" i="11" s="1"/>
  <c r="I11" i="11" s="1"/>
  <c r="CQ10" i="4"/>
  <c r="CQ14" i="4"/>
  <c r="H19" i="11" s="1"/>
  <c r="I19" i="11" s="1"/>
  <c r="CQ18" i="4"/>
  <c r="H23" i="11" s="1"/>
  <c r="I23" i="11" s="1"/>
  <c r="CQ22" i="4"/>
  <c r="H27" i="11" s="1"/>
  <c r="I27" i="11" s="1"/>
  <c r="CQ30" i="4"/>
  <c r="CQ34" i="4"/>
  <c r="H39" i="11" s="1"/>
  <c r="I39" i="11" s="1"/>
  <c r="U10" i="7"/>
  <c r="U26" i="7"/>
  <c r="E26" i="7"/>
  <c r="M22" i="7"/>
  <c r="E27" i="7"/>
  <c r="Q19" i="7"/>
  <c r="U27" i="7"/>
  <c r="U34" i="7"/>
  <c r="S6" i="7"/>
  <c r="S17" i="7"/>
  <c r="S28" i="7"/>
  <c r="K33" i="7"/>
  <c r="S35" i="7"/>
  <c r="K38" i="7"/>
  <c r="K8" i="7"/>
  <c r="K13" i="7"/>
  <c r="K21" i="7"/>
  <c r="K26" i="7"/>
  <c r="M27" i="7"/>
  <c r="S30" i="7"/>
  <c r="U35" i="7"/>
  <c r="S38" i="7"/>
  <c r="CN21" i="4"/>
  <c r="F26" i="11" s="1"/>
  <c r="G26" i="11" s="1"/>
  <c r="K10" i="7"/>
  <c r="U14" i="7"/>
  <c r="K24" i="7"/>
  <c r="S27" i="7"/>
  <c r="K34" i="7"/>
  <c r="S36" i="7"/>
  <c r="CN32" i="4"/>
  <c r="F37" i="11" s="1"/>
  <c r="G37" i="11" s="1"/>
  <c r="Y8" i="7"/>
  <c r="Q29" i="7"/>
  <c r="K7" i="7"/>
  <c r="K9" i="7"/>
  <c r="Q18" i="7"/>
  <c r="K22" i="7"/>
  <c r="Q23" i="7"/>
  <c r="K25" i="7"/>
  <c r="S31" i="7"/>
  <c r="S33" i="7"/>
  <c r="Q34" i="7"/>
  <c r="K35" i="7"/>
  <c r="K37" i="7"/>
  <c r="K39" i="7"/>
  <c r="J14" i="8"/>
  <c r="K14" i="8" s="1"/>
  <c r="CN18" i="4"/>
  <c r="F23" i="11" s="1"/>
  <c r="G23" i="11" s="1"/>
  <c r="Y13" i="7"/>
  <c r="I10" i="7"/>
  <c r="Q12" i="7"/>
  <c r="I15" i="7"/>
  <c r="K20" i="7"/>
  <c r="S23" i="7"/>
  <c r="S26" i="7"/>
  <c r="K27" i="7"/>
  <c r="Q28" i="7"/>
  <c r="Q30" i="7"/>
  <c r="S34" i="7"/>
  <c r="Q36" i="7"/>
  <c r="S39" i="7"/>
  <c r="J34" i="8"/>
  <c r="K34" i="8" s="1"/>
  <c r="K6" i="12"/>
  <c r="I6" i="7"/>
  <c r="I14" i="7"/>
  <c r="Q20" i="7"/>
  <c r="Q24" i="7"/>
  <c r="R17" i="8"/>
  <c r="S17" i="8" s="1"/>
  <c r="Y10" i="7"/>
  <c r="Q15" i="7"/>
  <c r="Y17" i="7"/>
  <c r="Q25" i="7"/>
  <c r="Q33" i="7"/>
  <c r="Q38" i="7"/>
  <c r="Q39" i="7"/>
  <c r="K6" i="7"/>
  <c r="Q7" i="7"/>
  <c r="Q8" i="7"/>
  <c r="Q9" i="7"/>
  <c r="S11" i="7"/>
  <c r="Q13" i="7"/>
  <c r="Q14" i="7"/>
  <c r="K17" i="7"/>
  <c r="I19" i="7"/>
  <c r="S20" i="7"/>
  <c r="S21" i="7"/>
  <c r="S24" i="7"/>
  <c r="S25" i="7"/>
  <c r="Y26" i="7"/>
  <c r="Y27" i="7"/>
  <c r="Y30" i="7"/>
  <c r="S32" i="7"/>
  <c r="P6" i="8"/>
  <c r="Q6" i="8" s="1"/>
  <c r="L20" i="8"/>
  <c r="M20" i="8" s="1"/>
  <c r="I17" i="7"/>
  <c r="Q32" i="7"/>
  <c r="I34" i="7"/>
  <c r="M6" i="7"/>
  <c r="S7" i="7"/>
  <c r="S8" i="7"/>
  <c r="S9" i="7"/>
  <c r="S10" i="7"/>
  <c r="I12" i="7"/>
  <c r="S13" i="7"/>
  <c r="K18" i="7"/>
  <c r="K19" i="7"/>
  <c r="I20" i="7"/>
  <c r="Y21" i="7"/>
  <c r="Q22" i="7"/>
  <c r="K23" i="7"/>
  <c r="Q26" i="7"/>
  <c r="Q27" i="7"/>
  <c r="K28" i="7"/>
  <c r="K29" i="7"/>
  <c r="K30" i="7"/>
  <c r="K31" i="7"/>
  <c r="Y31" i="7"/>
  <c r="Y32" i="7"/>
  <c r="Y33" i="7"/>
  <c r="Y34" i="7"/>
  <c r="K36" i="7"/>
  <c r="I37" i="7"/>
  <c r="S40" i="7"/>
  <c r="G6" i="12"/>
  <c r="G7" i="12"/>
  <c r="G8" i="12"/>
  <c r="G9" i="12"/>
  <c r="G11" i="12"/>
  <c r="G13" i="12"/>
  <c r="G17" i="12"/>
  <c r="G18" i="12"/>
  <c r="G21" i="12"/>
  <c r="G22" i="12"/>
  <c r="G24" i="12"/>
  <c r="G25" i="12"/>
  <c r="G28" i="12"/>
  <c r="G32" i="12"/>
  <c r="X11" i="8"/>
  <c r="Y11" i="8" s="1"/>
  <c r="G10" i="12"/>
  <c r="E13" i="12"/>
  <c r="D13" i="11"/>
  <c r="E13" i="11" s="1"/>
  <c r="G12" i="12"/>
  <c r="G12" i="7"/>
  <c r="G14" i="12"/>
  <c r="F14" i="8"/>
  <c r="G14" i="8" s="1"/>
  <c r="G15" i="7"/>
  <c r="G15" i="12"/>
  <c r="G16" i="7"/>
  <c r="G16" i="12"/>
  <c r="O18" i="12"/>
  <c r="N18" i="8"/>
  <c r="O18" i="8" s="1"/>
  <c r="V19" i="8"/>
  <c r="W19" i="8" s="1"/>
  <c r="W19" i="7"/>
  <c r="W26" i="12"/>
  <c r="V26" i="8"/>
  <c r="W26" i="8" s="1"/>
  <c r="W26" i="7"/>
  <c r="G27" i="12"/>
  <c r="G27" i="7"/>
  <c r="N27" i="8"/>
  <c r="O27" i="8" s="1"/>
  <c r="O27" i="7"/>
  <c r="W27" i="12"/>
  <c r="W27" i="7"/>
  <c r="G29" i="12"/>
  <c r="G29" i="7"/>
  <c r="G30" i="12"/>
  <c r="G30" i="7"/>
  <c r="W30" i="12"/>
  <c r="W30" i="7"/>
  <c r="O31" i="12"/>
  <c r="O31" i="7"/>
  <c r="N32" i="8"/>
  <c r="O32" i="8" s="1"/>
  <c r="O32" i="7"/>
  <c r="O32" i="12"/>
  <c r="G33" i="12"/>
  <c r="G33" i="7"/>
  <c r="G35" i="12"/>
  <c r="F35" i="8"/>
  <c r="G35" i="8" s="1"/>
  <c r="G35" i="7"/>
  <c r="G36" i="12"/>
  <c r="G36" i="7"/>
  <c r="Q40" i="12"/>
  <c r="Q40" i="7"/>
  <c r="E9" i="12"/>
  <c r="D9" i="11"/>
  <c r="E9" i="11" s="1"/>
  <c r="W16" i="7"/>
  <c r="F29" i="8"/>
  <c r="G29" i="8" s="1"/>
  <c r="U6" i="7"/>
  <c r="S12" i="7"/>
  <c r="S14" i="7"/>
  <c r="K15" i="7"/>
  <c r="K16" i="7"/>
  <c r="S18" i="7"/>
  <c r="P12" i="8"/>
  <c r="Q12" i="8" s="1"/>
  <c r="D16" i="8"/>
  <c r="E16" i="8" s="1"/>
  <c r="P20" i="8"/>
  <c r="Q20" i="8" s="1"/>
  <c r="R24" i="8"/>
  <c r="S24" i="8" s="1"/>
  <c r="R30" i="8"/>
  <c r="S30" i="8" s="1"/>
  <c r="P39" i="8"/>
  <c r="Q39" i="8" s="1"/>
  <c r="D39" i="11"/>
  <c r="E39" i="11" s="1"/>
  <c r="D37" i="11"/>
  <c r="E37" i="11" s="1"/>
  <c r="D29" i="11"/>
  <c r="E29" i="11" s="1"/>
  <c r="D27" i="11"/>
  <c r="E27" i="11" s="1"/>
  <c r="D25" i="11"/>
  <c r="E25" i="11" s="1"/>
  <c r="D23" i="11"/>
  <c r="E23" i="11" s="1"/>
  <c r="D21" i="11"/>
  <c r="E21" i="11" s="1"/>
  <c r="D17" i="11"/>
  <c r="E17" i="11" s="1"/>
  <c r="D11" i="11"/>
  <c r="E11" i="11" s="1"/>
  <c r="X9" i="8"/>
  <c r="Y9" i="8" s="1"/>
  <c r="J13" i="8"/>
  <c r="K13" i="8" s="1"/>
  <c r="R18" i="8"/>
  <c r="S18" i="8" s="1"/>
  <c r="T21" i="8"/>
  <c r="U21" i="8" s="1"/>
  <c r="D25" i="8"/>
  <c r="E25" i="8" s="1"/>
  <c r="L31" i="8"/>
  <c r="M31" i="8" s="1"/>
  <c r="H37" i="8"/>
  <c r="I37" i="8" s="1"/>
  <c r="Y11" i="12"/>
  <c r="K11" i="7"/>
  <c r="K12" i="7"/>
  <c r="K14" i="7"/>
  <c r="H10" i="8"/>
  <c r="I10" i="8" s="1"/>
  <c r="D17" i="8"/>
  <c r="E17" i="8" s="1"/>
  <c r="R19" i="8"/>
  <c r="S19" i="8" s="1"/>
  <c r="P23" i="8"/>
  <c r="Q23" i="8" s="1"/>
  <c r="X31" i="8"/>
  <c r="Y31" i="8" s="1"/>
  <c r="R38" i="8"/>
  <c r="S38" i="8" s="1"/>
  <c r="Y9" i="12"/>
  <c r="D40" i="11"/>
  <c r="E40" i="11" s="1"/>
  <c r="D38" i="11"/>
  <c r="E38" i="11" s="1"/>
  <c r="D36" i="11"/>
  <c r="E36" i="11" s="1"/>
  <c r="D32" i="11"/>
  <c r="E32" i="11" s="1"/>
  <c r="D30" i="11"/>
  <c r="E30" i="11" s="1"/>
  <c r="D28" i="11"/>
  <c r="E28" i="11" s="1"/>
  <c r="D26" i="11"/>
  <c r="E26" i="11" s="1"/>
  <c r="D24" i="11"/>
  <c r="E24" i="11" s="1"/>
  <c r="D20" i="11"/>
  <c r="E20" i="11" s="1"/>
  <c r="D16" i="11"/>
  <c r="E16" i="11" s="1"/>
  <c r="D12" i="11"/>
  <c r="E12" i="11" s="1"/>
  <c r="D8" i="11"/>
  <c r="E8" i="11" s="1"/>
  <c r="W11" i="12"/>
  <c r="V11" i="8"/>
  <c r="W11" i="8" s="1"/>
  <c r="O12" i="12"/>
  <c r="O12" i="7"/>
  <c r="O15" i="12"/>
  <c r="O15" i="7"/>
  <c r="G19" i="12"/>
  <c r="F19" i="8"/>
  <c r="G19" i="8" s="1"/>
  <c r="O20" i="12"/>
  <c r="O20" i="7"/>
  <c r="O22" i="12"/>
  <c r="N22" i="8"/>
  <c r="O22" i="8" s="1"/>
  <c r="W22" i="7"/>
  <c r="W22" i="12"/>
  <c r="N23" i="8"/>
  <c r="O23" i="8" s="1"/>
  <c r="O23" i="12"/>
  <c r="O23" i="7"/>
  <c r="O24" i="12"/>
  <c r="N24" i="8"/>
  <c r="O24" i="8" s="1"/>
  <c r="O24" i="7"/>
  <c r="O25" i="12"/>
  <c r="N25" i="8"/>
  <c r="O25" i="8" s="1"/>
  <c r="O25" i="7"/>
  <c r="N26" i="8"/>
  <c r="O26" i="8" s="1"/>
  <c r="N28" i="8"/>
  <c r="O28" i="8" s="1"/>
  <c r="O30" i="12"/>
  <c r="N30" i="8"/>
  <c r="O30" i="8" s="1"/>
  <c r="G31" i="12"/>
  <c r="F31" i="8"/>
  <c r="G31" i="8" s="1"/>
  <c r="W32" i="12"/>
  <c r="V32" i="8"/>
  <c r="W32" i="8" s="1"/>
  <c r="G34" i="12"/>
  <c r="F34" i="8"/>
  <c r="G34" i="8" s="1"/>
  <c r="G34" i="7"/>
  <c r="V34" i="8"/>
  <c r="W34" i="8" s="1"/>
  <c r="W34" i="7"/>
  <c r="W35" i="12"/>
  <c r="V35" i="8"/>
  <c r="W35" i="8" s="1"/>
  <c r="O37" i="12"/>
  <c r="O37" i="7"/>
  <c r="V37" i="8"/>
  <c r="W37" i="8" s="1"/>
  <c r="W37" i="12"/>
  <c r="O38" i="12"/>
  <c r="O38" i="7"/>
  <c r="G39" i="12"/>
  <c r="F39" i="8"/>
  <c r="G39" i="8" s="1"/>
  <c r="F25" i="8"/>
  <c r="G25" i="8" s="1"/>
  <c r="N29" i="8"/>
  <c r="O29" i="8" s="1"/>
  <c r="F32" i="8"/>
  <c r="G32" i="8" s="1"/>
  <c r="N35" i="8"/>
  <c r="O35" i="8" s="1"/>
  <c r="W12" i="7"/>
  <c r="W15" i="7"/>
  <c r="W20" i="7"/>
  <c r="G25" i="7"/>
  <c r="G28" i="7"/>
  <c r="O30" i="7"/>
  <c r="G32" i="7"/>
  <c r="G39" i="7"/>
  <c r="X7" i="8"/>
  <c r="Y7" i="8" s="1"/>
  <c r="Y7" i="7"/>
  <c r="H8" i="8"/>
  <c r="I8" i="8" s="1"/>
  <c r="P11" i="8"/>
  <c r="Q11" i="8" s="1"/>
  <c r="Q11" i="12"/>
  <c r="Y12" i="12"/>
  <c r="Y12" i="7"/>
  <c r="Y14" i="12"/>
  <c r="Y14" i="7"/>
  <c r="Y15" i="12"/>
  <c r="Y15" i="7"/>
  <c r="H16" i="8"/>
  <c r="I16" i="8" s="1"/>
  <c r="P16" i="8"/>
  <c r="Q16" i="8" s="1"/>
  <c r="Y16" i="7"/>
  <c r="P17" i="8"/>
  <c r="Q17" i="8" s="1"/>
  <c r="H18" i="8"/>
  <c r="X18" i="8"/>
  <c r="Y18" i="8" s="1"/>
  <c r="Y18" i="7"/>
  <c r="X19" i="8"/>
  <c r="Y19" i="8" s="1"/>
  <c r="Y19" i="7"/>
  <c r="Y20" i="12"/>
  <c r="Y20" i="7"/>
  <c r="H21" i="8"/>
  <c r="I21" i="8" s="1"/>
  <c r="P21" i="8"/>
  <c r="Q21" i="8" s="1"/>
  <c r="H22" i="8"/>
  <c r="I22" i="8" s="1"/>
  <c r="Y22" i="12"/>
  <c r="Y22" i="7"/>
  <c r="H23" i="8"/>
  <c r="I23" i="8" s="1"/>
  <c r="Y23" i="7"/>
  <c r="H24" i="8"/>
  <c r="I24" i="8" s="1"/>
  <c r="X24" i="8"/>
  <c r="Y24" i="8" s="1"/>
  <c r="Y24" i="12"/>
  <c r="Y24" i="7"/>
  <c r="H25" i="8"/>
  <c r="I25" i="8" s="1"/>
  <c r="X25" i="8"/>
  <c r="Y25" i="8" s="1"/>
  <c r="Y25" i="12"/>
  <c r="Y25" i="7"/>
  <c r="H26" i="8"/>
  <c r="I26" i="8" s="1"/>
  <c r="I26" i="12"/>
  <c r="H27" i="8"/>
  <c r="I27" i="8" s="1"/>
  <c r="H28" i="8"/>
  <c r="I28" i="8" s="1"/>
  <c r="I28" i="12"/>
  <c r="I28" i="7"/>
  <c r="X28" i="8"/>
  <c r="Y28" i="8" s="1"/>
  <c r="Y28" i="12"/>
  <c r="I29" i="12"/>
  <c r="I29" i="7"/>
  <c r="Y29" i="12"/>
  <c r="X29" i="8"/>
  <c r="Y29" i="8" s="1"/>
  <c r="I31" i="12"/>
  <c r="I31" i="7"/>
  <c r="P31" i="8"/>
  <c r="Q31" i="8" s="1"/>
  <c r="I32" i="12"/>
  <c r="I32" i="7"/>
  <c r="I33" i="12"/>
  <c r="I33" i="7"/>
  <c r="P35" i="8"/>
  <c r="Q35" i="8" s="1"/>
  <c r="Q35" i="12"/>
  <c r="Q35" i="7"/>
  <c r="Y35" i="12"/>
  <c r="X35" i="8"/>
  <c r="Y35" i="8" s="1"/>
  <c r="Y35" i="7"/>
  <c r="H36" i="8"/>
  <c r="I36" i="8" s="1"/>
  <c r="Y36" i="12"/>
  <c r="X36" i="8"/>
  <c r="Y36" i="8" s="1"/>
  <c r="Y36" i="7"/>
  <c r="Y37" i="12"/>
  <c r="Y37" i="7"/>
  <c r="H38" i="8"/>
  <c r="I38" i="8" s="1"/>
  <c r="Y38" i="12"/>
  <c r="Y38" i="7"/>
  <c r="H39" i="8"/>
  <c r="I39" i="8" s="1"/>
  <c r="Y39" i="12"/>
  <c r="Y39" i="7"/>
  <c r="N7" i="8"/>
  <c r="O7" i="8" s="1"/>
  <c r="H9" i="8"/>
  <c r="I9" i="8" s="1"/>
  <c r="X10" i="8"/>
  <c r="Y10" i="8" s="1"/>
  <c r="F13" i="8"/>
  <c r="G13" i="8" s="1"/>
  <c r="H19" i="8"/>
  <c r="I19" i="8" s="1"/>
  <c r="P25" i="8"/>
  <c r="Q25" i="8" s="1"/>
  <c r="V27" i="8"/>
  <c r="W27" i="8" s="1"/>
  <c r="N38" i="8"/>
  <c r="O38" i="8" s="1"/>
  <c r="Y8" i="12"/>
  <c r="W19" i="12"/>
  <c r="W34" i="12"/>
  <c r="W6" i="12"/>
  <c r="V6" i="8"/>
  <c r="W6" i="8" s="1"/>
  <c r="O8" i="12"/>
  <c r="O8" i="7"/>
  <c r="O9" i="7"/>
  <c r="O9" i="12"/>
  <c r="O10" i="7"/>
  <c r="O10" i="12"/>
  <c r="N11" i="8"/>
  <c r="O11" i="8" s="1"/>
  <c r="O11" i="12"/>
  <c r="W14" i="7"/>
  <c r="W14" i="12"/>
  <c r="O16" i="12"/>
  <c r="O16" i="7"/>
  <c r="G20" i="12"/>
  <c r="F20" i="8"/>
  <c r="G20" i="8" s="1"/>
  <c r="W24" i="12"/>
  <c r="V24" i="8"/>
  <c r="W24" i="8" s="1"/>
  <c r="F26" i="8"/>
  <c r="G26" i="8" s="1"/>
  <c r="W28" i="12"/>
  <c r="V28" i="8"/>
  <c r="W28" i="8" s="1"/>
  <c r="V29" i="8"/>
  <c r="W29" i="8" s="1"/>
  <c r="W31" i="12"/>
  <c r="V31" i="8"/>
  <c r="W31" i="8" s="1"/>
  <c r="W33" i="12"/>
  <c r="V33" i="8"/>
  <c r="W33" i="8" s="1"/>
  <c r="O34" i="12"/>
  <c r="O34" i="7"/>
  <c r="O36" i="12"/>
  <c r="O36" i="7"/>
  <c r="F37" i="8"/>
  <c r="G37" i="8" s="1"/>
  <c r="F38" i="8"/>
  <c r="G38" i="8" s="1"/>
  <c r="W38" i="12"/>
  <c r="V38" i="8"/>
  <c r="W38" i="8" s="1"/>
  <c r="O39" i="7"/>
  <c r="N8" i="8"/>
  <c r="O8" i="8" s="1"/>
  <c r="F27" i="8"/>
  <c r="G27" i="8" s="1"/>
  <c r="V30" i="8"/>
  <c r="W30" i="8" s="1"/>
  <c r="F33" i="8"/>
  <c r="G33" i="8" s="1"/>
  <c r="N37" i="8"/>
  <c r="O37" i="8" s="1"/>
  <c r="G8" i="7"/>
  <c r="Q11" i="7"/>
  <c r="I13" i="7"/>
  <c r="G19" i="7"/>
  <c r="W23" i="7"/>
  <c r="W25" i="7"/>
  <c r="W28" i="7"/>
  <c r="O29" i="7"/>
  <c r="G31" i="7"/>
  <c r="W32" i="7"/>
  <c r="O33" i="7"/>
  <c r="W35" i="7"/>
  <c r="W37" i="7"/>
  <c r="W39" i="7"/>
  <c r="P7" i="8"/>
  <c r="Q7" i="8" s="1"/>
  <c r="H11" i="8"/>
  <c r="I11" i="8" s="1"/>
  <c r="X17" i="8"/>
  <c r="Y17" i="8" s="1"/>
  <c r="V25" i="8"/>
  <c r="W25" i="8" s="1"/>
  <c r="F28" i="8"/>
  <c r="G28" i="8" s="1"/>
  <c r="F30" i="8"/>
  <c r="G30" i="8" s="1"/>
  <c r="N31" i="8"/>
  <c r="O31" i="8" s="1"/>
  <c r="N34" i="8"/>
  <c r="O34" i="8" s="1"/>
  <c r="N36" i="8"/>
  <c r="O36" i="8" s="1"/>
  <c r="P40" i="8"/>
  <c r="Q40" i="8" s="1"/>
  <c r="W12" i="12"/>
  <c r="W13" i="12"/>
  <c r="Y18" i="12"/>
  <c r="Y19" i="12"/>
  <c r="O27" i="12"/>
  <c r="M18" i="7"/>
  <c r="R29" i="8"/>
  <c r="S29" i="8" s="1"/>
  <c r="R37" i="8"/>
  <c r="S37" i="8" s="1"/>
  <c r="T40" i="8"/>
  <c r="U40" i="8" s="1"/>
  <c r="T8" i="8"/>
  <c r="U8" i="8" s="1"/>
  <c r="R12" i="8"/>
  <c r="S12" i="8" s="1"/>
  <c r="J24" i="8"/>
  <c r="K24" i="8" s="1"/>
  <c r="J30" i="8"/>
  <c r="K30" i="8" s="1"/>
  <c r="R32" i="8"/>
  <c r="S32" i="8" s="1"/>
  <c r="T34" i="8"/>
  <c r="U34" i="8" s="1"/>
  <c r="T36" i="8"/>
  <c r="U36" i="8" s="1"/>
  <c r="CE1" i="4"/>
  <c r="CH1" i="4" s="1"/>
  <c r="CJ1" i="4"/>
  <c r="CE2" i="4"/>
  <c r="CH2" i="4" s="1"/>
  <c r="CJ2" i="4"/>
  <c r="D10" i="8"/>
  <c r="E10" i="8" s="1"/>
  <c r="CJ5" i="4"/>
  <c r="L12" i="8"/>
  <c r="M12" i="8" s="1"/>
  <c r="M12" i="12"/>
  <c r="CE9" i="4"/>
  <c r="CH9" i="4" s="1"/>
  <c r="CJ9" i="4"/>
  <c r="CE10" i="4"/>
  <c r="CH10" i="4" s="1"/>
  <c r="CJ10" i="4"/>
  <c r="T16" i="8"/>
  <c r="U16" i="8" s="1"/>
  <c r="U16" i="12"/>
  <c r="E18" i="7"/>
  <c r="CJ13" i="4"/>
  <c r="T18" i="8"/>
  <c r="U18" i="8" s="1"/>
  <c r="E19" i="7"/>
  <c r="CJ14" i="4"/>
  <c r="U19" i="7"/>
  <c r="U19" i="12"/>
  <c r="E22" i="7"/>
  <c r="CJ17" i="4"/>
  <c r="L29" i="8"/>
  <c r="M29" i="8" s="1"/>
  <c r="M29" i="12"/>
  <c r="CE26" i="4"/>
  <c r="CH26" i="4" s="1"/>
  <c r="CJ26" i="4"/>
  <c r="U31" i="7"/>
  <c r="U31" i="12"/>
  <c r="D33" i="8"/>
  <c r="E33" i="8" s="1"/>
  <c r="CJ28" i="4"/>
  <c r="CE29" i="4"/>
  <c r="CH29" i="4" s="1"/>
  <c r="CJ29" i="4"/>
  <c r="CE30" i="4"/>
  <c r="CH30" i="4" s="1"/>
  <c r="CJ30" i="4"/>
  <c r="T39" i="8"/>
  <c r="U39" i="8" s="1"/>
  <c r="U39" i="12"/>
  <c r="T9" i="8"/>
  <c r="U9" i="8" s="1"/>
  <c r="J15" i="8"/>
  <c r="K15" i="8" s="1"/>
  <c r="J16" i="8"/>
  <c r="K16" i="8" s="1"/>
  <c r="D21" i="8"/>
  <c r="E21" i="8" s="1"/>
  <c r="J32" i="8"/>
  <c r="K32" i="8" s="1"/>
  <c r="L6" i="8"/>
  <c r="M6" i="8" s="1"/>
  <c r="L7" i="8"/>
  <c r="M7" i="8" s="1"/>
  <c r="CE3" i="4"/>
  <c r="CH3" i="4" s="1"/>
  <c r="E8" i="7"/>
  <c r="CE4" i="4"/>
  <c r="CH4" i="4" s="1"/>
  <c r="E9" i="7"/>
  <c r="L9" i="8"/>
  <c r="M9" i="8" s="1"/>
  <c r="M9" i="7"/>
  <c r="T10" i="8"/>
  <c r="U10" i="8" s="1"/>
  <c r="CE6" i="4"/>
  <c r="CH6" i="4" s="1"/>
  <c r="D11" i="8"/>
  <c r="E11" i="8" s="1"/>
  <c r="T11" i="8"/>
  <c r="U11" i="8" s="1"/>
  <c r="CE7" i="4"/>
  <c r="CH7" i="4" s="1"/>
  <c r="D12" i="8"/>
  <c r="E12" i="8" s="1"/>
  <c r="E12" i="7"/>
  <c r="T12" i="8"/>
  <c r="U12" i="8" s="1"/>
  <c r="U12" i="7"/>
  <c r="D13" i="8"/>
  <c r="E13" i="8" s="1"/>
  <c r="E13" i="7"/>
  <c r="T13" i="8"/>
  <c r="U13" i="8" s="1"/>
  <c r="U13" i="7"/>
  <c r="L14" i="8"/>
  <c r="M14" i="8" s="1"/>
  <c r="L16" i="8"/>
  <c r="M16" i="8" s="1"/>
  <c r="M16" i="7"/>
  <c r="U17" i="7"/>
  <c r="CE15" i="4"/>
  <c r="CH15" i="4" s="1"/>
  <c r="D20" i="8"/>
  <c r="E20" i="8" s="1"/>
  <c r="E20" i="7"/>
  <c r="M20" i="7"/>
  <c r="CE16" i="4"/>
  <c r="CH16" i="4" s="1"/>
  <c r="E21" i="7"/>
  <c r="U21" i="7"/>
  <c r="L22" i="8"/>
  <c r="M22" i="8" s="1"/>
  <c r="CE18" i="4"/>
  <c r="CH18" i="4" s="1"/>
  <c r="D23" i="8"/>
  <c r="E23" i="8" s="1"/>
  <c r="T23" i="8"/>
  <c r="U23" i="8" s="1"/>
  <c r="L24" i="8"/>
  <c r="M24" i="8" s="1"/>
  <c r="M24" i="7"/>
  <c r="CE20" i="4"/>
  <c r="CH20" i="4" s="1"/>
  <c r="E25" i="7"/>
  <c r="CE21" i="4"/>
  <c r="CH21" i="4" s="1"/>
  <c r="D26" i="8"/>
  <c r="E26" i="8" s="1"/>
  <c r="L28" i="8"/>
  <c r="M28" i="8" s="1"/>
  <c r="M28" i="7"/>
  <c r="CE24" i="4"/>
  <c r="CH24" i="4" s="1"/>
  <c r="D29" i="8"/>
  <c r="E29" i="8" s="1"/>
  <c r="E29" i="7"/>
  <c r="U29" i="7"/>
  <c r="CE25" i="4"/>
  <c r="CH25" i="4" s="1"/>
  <c r="D30" i="8"/>
  <c r="E30" i="8" s="1"/>
  <c r="T30" i="8"/>
  <c r="U30" i="8" s="1"/>
  <c r="L32" i="8"/>
  <c r="M32" i="8" s="1"/>
  <c r="M32" i="7"/>
  <c r="L34" i="8"/>
  <c r="M34" i="8" s="1"/>
  <c r="T35" i="8"/>
  <c r="U35" i="8" s="1"/>
  <c r="CE31" i="4"/>
  <c r="CH31" i="4" s="1"/>
  <c r="E36" i="7"/>
  <c r="D36" i="8"/>
  <c r="E36" i="8" s="1"/>
  <c r="U36" i="7"/>
  <c r="T37" i="8"/>
  <c r="U37" i="8" s="1"/>
  <c r="U37" i="7"/>
  <c r="T38" i="8"/>
  <c r="U38" i="8" s="1"/>
  <c r="CE34" i="4"/>
  <c r="CH34" i="4" s="1"/>
  <c r="D39" i="8"/>
  <c r="E39" i="8" s="1"/>
  <c r="L39" i="8"/>
  <c r="M39" i="8" s="1"/>
  <c r="CE35" i="4"/>
  <c r="CH35" i="4" s="1"/>
  <c r="D40" i="8"/>
  <c r="E40" i="8" s="1"/>
  <c r="E40" i="7"/>
  <c r="L11" i="8"/>
  <c r="M11" i="8" s="1"/>
  <c r="E6" i="7"/>
  <c r="E7" i="7"/>
  <c r="M7" i="7"/>
  <c r="U7" i="7"/>
  <c r="E10" i="7"/>
  <c r="E11" i="7"/>
  <c r="M11" i="7"/>
  <c r="U11" i="7"/>
  <c r="E14" i="7"/>
  <c r="E15" i="7"/>
  <c r="M15" i="7"/>
  <c r="U15" i="7"/>
  <c r="M19" i="7"/>
  <c r="E23" i="7"/>
  <c r="U23" i="7"/>
  <c r="E31" i="7"/>
  <c r="M31" i="7"/>
  <c r="E39" i="7"/>
  <c r="M39" i="7"/>
  <c r="U39" i="7"/>
  <c r="G6" i="7"/>
  <c r="N6" i="8"/>
  <c r="O6" i="8" s="1"/>
  <c r="O6" i="7"/>
  <c r="W6" i="7"/>
  <c r="F7" i="8"/>
  <c r="G7" i="8" s="1"/>
  <c r="V7" i="8"/>
  <c r="W7" i="8" s="1"/>
  <c r="F8" i="8"/>
  <c r="G8" i="8" s="1"/>
  <c r="V8" i="8"/>
  <c r="W8" i="8" s="1"/>
  <c r="F9" i="8"/>
  <c r="G9" i="8" s="1"/>
  <c r="G9" i="7"/>
  <c r="V9" i="8"/>
  <c r="W9" i="8" s="1"/>
  <c r="W9" i="7"/>
  <c r="F10" i="8"/>
  <c r="G10" i="8" s="1"/>
  <c r="G10" i="7"/>
  <c r="V10" i="8"/>
  <c r="W10" i="8" s="1"/>
  <c r="W10" i="7"/>
  <c r="N12" i="8"/>
  <c r="O12" i="8" s="1"/>
  <c r="G13" i="7"/>
  <c r="N13" i="8"/>
  <c r="O13" i="8" s="1"/>
  <c r="O13" i="7"/>
  <c r="G14" i="7"/>
  <c r="N14" i="8"/>
  <c r="O14" i="8" s="1"/>
  <c r="O14" i="7"/>
  <c r="F15" i="8"/>
  <c r="G15" i="8" s="1"/>
  <c r="F16" i="8"/>
  <c r="G16" i="8" s="1"/>
  <c r="V16" i="8"/>
  <c r="W16" i="8" s="1"/>
  <c r="F17" i="8"/>
  <c r="G17" i="8" s="1"/>
  <c r="G17" i="7"/>
  <c r="O17" i="7"/>
  <c r="V17" i="8"/>
  <c r="W17" i="8" s="1"/>
  <c r="W17" i="7"/>
  <c r="F18" i="8"/>
  <c r="G18" i="8" s="1"/>
  <c r="G18" i="7"/>
  <c r="O18" i="7"/>
  <c r="V18" i="8"/>
  <c r="W18" i="8" s="1"/>
  <c r="W18" i="7"/>
  <c r="N19" i="8"/>
  <c r="O19" i="8" s="1"/>
  <c r="N20" i="8"/>
  <c r="O20" i="8" s="1"/>
  <c r="V20" i="8"/>
  <c r="W20" i="8" s="1"/>
  <c r="F21" i="8"/>
  <c r="G21" i="8" s="1"/>
  <c r="G21" i="7"/>
  <c r="N21" i="8"/>
  <c r="O21" i="8" s="1"/>
  <c r="O21" i="7"/>
  <c r="V21" i="8"/>
  <c r="W21" i="8" s="1"/>
  <c r="W21" i="7"/>
  <c r="G22" i="7"/>
  <c r="O22" i="7"/>
  <c r="F23" i="8"/>
  <c r="G23" i="8" s="1"/>
  <c r="V23" i="8"/>
  <c r="W23" i="8" s="1"/>
  <c r="F24" i="8"/>
  <c r="G24" i="8" s="1"/>
  <c r="F6" i="8"/>
  <c r="G6" i="8" s="1"/>
  <c r="D8" i="8"/>
  <c r="E8" i="8" s="1"/>
  <c r="D9" i="8"/>
  <c r="E9" i="8" s="1"/>
  <c r="N9" i="8"/>
  <c r="O9" i="8" s="1"/>
  <c r="N10" i="8"/>
  <c r="O10" i="8" s="1"/>
  <c r="V13" i="8"/>
  <c r="W13" i="8" s="1"/>
  <c r="V14" i="8"/>
  <c r="W14" i="8" s="1"/>
  <c r="T17" i="8"/>
  <c r="U17" i="8" s="1"/>
  <c r="F22" i="8"/>
  <c r="G22" i="8" s="1"/>
  <c r="V22" i="8"/>
  <c r="W22" i="8" s="1"/>
  <c r="T27" i="8"/>
  <c r="U27" i="8" s="1"/>
  <c r="CE5" i="4"/>
  <c r="CH5" i="4" s="1"/>
  <c r="L8" i="8"/>
  <c r="M8" i="8" s="1"/>
  <c r="M8" i="7"/>
  <c r="M12" i="7"/>
  <c r="M13" i="7"/>
  <c r="CE11" i="4"/>
  <c r="CH11" i="4" s="1"/>
  <c r="E16" i="7"/>
  <c r="U16" i="7"/>
  <c r="CE12" i="4"/>
  <c r="CH12" i="4" s="1"/>
  <c r="E17" i="7"/>
  <c r="L17" i="8"/>
  <c r="M17" i="8" s="1"/>
  <c r="M17" i="7"/>
  <c r="CE13" i="4"/>
  <c r="CH13" i="4" s="1"/>
  <c r="D18" i="8"/>
  <c r="E18" i="8" s="1"/>
  <c r="CE14" i="4"/>
  <c r="CH14" i="4" s="1"/>
  <c r="D19" i="8"/>
  <c r="E19" i="8" s="1"/>
  <c r="T19" i="8"/>
  <c r="U19" i="8" s="1"/>
  <c r="T20" i="8"/>
  <c r="U20" i="8" s="1"/>
  <c r="U20" i="7"/>
  <c r="M21" i="7"/>
  <c r="CE17" i="4"/>
  <c r="CH17" i="4" s="1"/>
  <c r="D22" i="8"/>
  <c r="E22" i="8" s="1"/>
  <c r="T22" i="8"/>
  <c r="U22" i="8" s="1"/>
  <c r="L23" i="8"/>
  <c r="M23" i="8" s="1"/>
  <c r="CE19" i="4"/>
  <c r="CH19" i="4" s="1"/>
  <c r="D24" i="8"/>
  <c r="E24" i="8" s="1"/>
  <c r="E24" i="7"/>
  <c r="T24" i="8"/>
  <c r="U24" i="8" s="1"/>
  <c r="U24" i="7"/>
  <c r="L25" i="8"/>
  <c r="M25" i="8" s="1"/>
  <c r="M25" i="7"/>
  <c r="T25" i="8"/>
  <c r="U25" i="8" s="1"/>
  <c r="U25" i="7"/>
  <c r="L26" i="8"/>
  <c r="M26" i="8" s="1"/>
  <c r="T26" i="8"/>
  <c r="U26" i="8" s="1"/>
  <c r="CE22" i="4"/>
  <c r="CH22" i="4" s="1"/>
  <c r="D27" i="8"/>
  <c r="E27" i="8" s="1"/>
  <c r="L27" i="8"/>
  <c r="M27" i="8" s="1"/>
  <c r="CE23" i="4"/>
  <c r="CH23" i="4" s="1"/>
  <c r="D28" i="8"/>
  <c r="E28" i="8" s="1"/>
  <c r="E28" i="7"/>
  <c r="T28" i="8"/>
  <c r="U28" i="8" s="1"/>
  <c r="U28" i="7"/>
  <c r="M29" i="7"/>
  <c r="L30" i="8"/>
  <c r="M30" i="8" s="1"/>
  <c r="T31" i="8"/>
  <c r="U31" i="8" s="1"/>
  <c r="CE27" i="4"/>
  <c r="CH27" i="4" s="1"/>
  <c r="D32" i="8"/>
  <c r="E32" i="8" s="1"/>
  <c r="E32" i="7"/>
  <c r="T32" i="8"/>
  <c r="U32" i="8" s="1"/>
  <c r="U32" i="7"/>
  <c r="CE28" i="4"/>
  <c r="CH28" i="4" s="1"/>
  <c r="E33" i="7"/>
  <c r="L33" i="8"/>
  <c r="M33" i="8" s="1"/>
  <c r="M33" i="7"/>
  <c r="T33" i="8"/>
  <c r="U33" i="8" s="1"/>
  <c r="U33" i="7"/>
  <c r="L35" i="8"/>
  <c r="M35" i="8" s="1"/>
  <c r="L36" i="8"/>
  <c r="M36" i="8" s="1"/>
  <c r="M36" i="7"/>
  <c r="CE32" i="4"/>
  <c r="CH32" i="4" s="1"/>
  <c r="D37" i="8"/>
  <c r="E37" i="8" s="1"/>
  <c r="E37" i="7"/>
  <c r="M37" i="7"/>
  <c r="CE33" i="4"/>
  <c r="CH33" i="4" s="1"/>
  <c r="D38" i="8"/>
  <c r="E38" i="8" s="1"/>
  <c r="D6" i="8"/>
  <c r="E6" i="8" s="1"/>
  <c r="D7" i="8"/>
  <c r="E7" i="8" s="1"/>
  <c r="L10" i="8"/>
  <c r="M10" i="8" s="1"/>
  <c r="T14" i="8"/>
  <c r="U14" i="8" s="1"/>
  <c r="T15" i="8"/>
  <c r="U15" i="8" s="1"/>
  <c r="T29" i="8"/>
  <c r="U29" i="8" s="1"/>
  <c r="L38" i="8"/>
  <c r="M38" i="8" s="1"/>
  <c r="G7" i="7"/>
  <c r="O7" i="7"/>
  <c r="W7" i="7"/>
  <c r="W8" i="7"/>
  <c r="G11" i="7"/>
  <c r="O11" i="7"/>
  <c r="W11" i="7"/>
  <c r="E30" i="7"/>
  <c r="M30" i="7"/>
  <c r="U30" i="7"/>
  <c r="E38" i="7"/>
  <c r="M38" i="7"/>
  <c r="U38" i="7"/>
  <c r="T6" i="8"/>
  <c r="U6" i="8" s="1"/>
  <c r="F11" i="8"/>
  <c r="G11" i="8" s="1"/>
  <c r="F12" i="8"/>
  <c r="G12" i="8" s="1"/>
  <c r="D14" i="8"/>
  <c r="E14" i="8" s="1"/>
  <c r="D15" i="8"/>
  <c r="E15" i="8" s="1"/>
  <c r="N15" i="8"/>
  <c r="O15" i="8" s="1"/>
  <c r="N16" i="8"/>
  <c r="O16" i="8" s="1"/>
  <c r="L18" i="8"/>
  <c r="M18" i="8" s="1"/>
  <c r="L19" i="8"/>
  <c r="M19" i="8" s="1"/>
  <c r="D34" i="8"/>
  <c r="E34" i="8" s="1"/>
  <c r="D35" i="8"/>
  <c r="E35" i="8" s="1"/>
  <c r="L37" i="8"/>
  <c r="M37" i="8" s="1"/>
  <c r="CE8" i="4"/>
  <c r="CH8" i="4" s="1"/>
  <c r="X20" i="8"/>
  <c r="Y20" i="8" s="1"/>
  <c r="X22" i="8"/>
  <c r="Y22" i="8" s="1"/>
  <c r="P24" i="8"/>
  <c r="Q24" i="8" s="1"/>
  <c r="P26" i="8"/>
  <c r="Q26" i="8" s="1"/>
  <c r="X26" i="8"/>
  <c r="Y26" i="8" s="1"/>
  <c r="P28" i="8"/>
  <c r="Q28" i="8" s="1"/>
  <c r="H30" i="8"/>
  <c r="I30" i="8" s="1"/>
  <c r="P30" i="8"/>
  <c r="Q30" i="8" s="1"/>
  <c r="X30" i="8"/>
  <c r="Y30" i="8" s="1"/>
  <c r="H32" i="8"/>
  <c r="I32" i="8" s="1"/>
  <c r="P32" i="8"/>
  <c r="Q32" i="8" s="1"/>
  <c r="X32" i="8"/>
  <c r="Y32" i="8" s="1"/>
  <c r="H33" i="8"/>
  <c r="I33" i="8" s="1"/>
  <c r="X33" i="8"/>
  <c r="Y33" i="8" s="1"/>
  <c r="H34" i="8"/>
  <c r="I34" i="8" s="1"/>
  <c r="X34" i="8"/>
  <c r="Y34" i="8" s="1"/>
  <c r="P36" i="8"/>
  <c r="Q36" i="8" s="1"/>
  <c r="P37" i="8"/>
  <c r="Q37" i="8" s="1"/>
  <c r="P38" i="8"/>
  <c r="Q38" i="8" s="1"/>
  <c r="X39" i="8"/>
  <c r="Y39" i="8" s="1"/>
  <c r="R40" i="8"/>
  <c r="S40" i="8" s="1"/>
  <c r="R6" i="8"/>
  <c r="S6" i="8" s="1"/>
  <c r="P8" i="8"/>
  <c r="Q8" i="8" s="1"/>
  <c r="P9" i="8"/>
  <c r="Q9" i="8" s="1"/>
  <c r="H12" i="8"/>
  <c r="I12" i="8" s="1"/>
  <c r="X12" i="8"/>
  <c r="Y12" i="8" s="1"/>
  <c r="H13" i="8"/>
  <c r="I13" i="8" s="1"/>
  <c r="R13" i="8"/>
  <c r="S13" i="8" s="1"/>
  <c r="X13" i="8"/>
  <c r="Y13" i="8" s="1"/>
  <c r="R14" i="8"/>
  <c r="S14" i="8" s="1"/>
  <c r="J17" i="8"/>
  <c r="K17" i="8" s="1"/>
  <c r="J18" i="8"/>
  <c r="K18" i="8" s="1"/>
  <c r="H20" i="8"/>
  <c r="I20" i="8" s="1"/>
  <c r="J26" i="8"/>
  <c r="K26" i="8" s="1"/>
  <c r="R26" i="8"/>
  <c r="S26" i="8" s="1"/>
  <c r="P27" i="8"/>
  <c r="Q27" i="8" s="1"/>
  <c r="H29" i="8"/>
  <c r="I29" i="8" s="1"/>
  <c r="P33" i="8"/>
  <c r="Q33" i="8" s="1"/>
  <c r="H35" i="8"/>
  <c r="I35" i="8" s="1"/>
  <c r="X37" i="8"/>
  <c r="Y37" i="8" s="1"/>
  <c r="R39" i="8"/>
  <c r="S39" i="8" s="1"/>
  <c r="J21" i="8"/>
  <c r="K21" i="8" s="1"/>
  <c r="R21" i="8"/>
  <c r="S21" i="8" s="1"/>
  <c r="J23" i="8"/>
  <c r="K23" i="8" s="1"/>
  <c r="R23" i="8"/>
  <c r="S23" i="8" s="1"/>
  <c r="J25" i="8"/>
  <c r="K25" i="8" s="1"/>
  <c r="R25" i="8"/>
  <c r="S25" i="8" s="1"/>
  <c r="J27" i="8"/>
  <c r="K27" i="8" s="1"/>
  <c r="R27" i="8"/>
  <c r="S27" i="8" s="1"/>
  <c r="J29" i="8"/>
  <c r="K29" i="8" s="1"/>
  <c r="J31" i="8"/>
  <c r="K31" i="8" s="1"/>
  <c r="R31" i="8"/>
  <c r="S31" i="8" s="1"/>
  <c r="R34" i="8"/>
  <c r="S34" i="8" s="1"/>
  <c r="R35" i="8"/>
  <c r="S35" i="8" s="1"/>
  <c r="J36" i="8"/>
  <c r="K36" i="8" s="1"/>
  <c r="J37" i="8"/>
  <c r="K37" i="8" s="1"/>
  <c r="J38" i="8"/>
  <c r="K38" i="8" s="1"/>
  <c r="J39" i="8"/>
  <c r="K39" i="8" s="1"/>
  <c r="H6" i="8"/>
  <c r="I6" i="8" s="1"/>
  <c r="X6" i="8"/>
  <c r="Y6" i="8" s="1"/>
  <c r="H7" i="8"/>
  <c r="I7" i="8" s="1"/>
  <c r="R7" i="8"/>
  <c r="S7" i="8" s="1"/>
  <c r="R8" i="8"/>
  <c r="S8" i="8" s="1"/>
  <c r="P10" i="8"/>
  <c r="Q10" i="8" s="1"/>
  <c r="J12" i="8"/>
  <c r="K12" i="8" s="1"/>
  <c r="H14" i="8"/>
  <c r="I14" i="8" s="1"/>
  <c r="X14" i="8"/>
  <c r="Y14" i="8" s="1"/>
  <c r="H15" i="8"/>
  <c r="I15" i="8" s="1"/>
  <c r="R15" i="8"/>
  <c r="S15" i="8" s="1"/>
  <c r="X15" i="8"/>
  <c r="Y15" i="8" s="1"/>
  <c r="R16" i="8"/>
  <c r="S16" i="8" s="1"/>
  <c r="P18" i="8"/>
  <c r="Q18" i="8" s="1"/>
  <c r="J19" i="8"/>
  <c r="K19" i="8" s="1"/>
  <c r="P19" i="8"/>
  <c r="Q19" i="8" s="1"/>
  <c r="J20" i="8"/>
  <c r="K20" i="8" s="1"/>
  <c r="X21" i="8"/>
  <c r="Y21" i="8" s="1"/>
  <c r="J22" i="8"/>
  <c r="K22" i="8" s="1"/>
  <c r="R22" i="8"/>
  <c r="S22" i="8" s="1"/>
  <c r="X27" i="8"/>
  <c r="Y27" i="8" s="1"/>
  <c r="J28" i="8"/>
  <c r="K28" i="8" s="1"/>
  <c r="R28" i="8"/>
  <c r="S28" i="8" s="1"/>
  <c r="P29" i="8"/>
  <c r="Q29" i="8" s="1"/>
  <c r="H31" i="8"/>
  <c r="I31" i="8" s="1"/>
  <c r="J33" i="8"/>
  <c r="K33" i="8" s="1"/>
  <c r="P34" i="8"/>
  <c r="Q34" i="8" s="1"/>
  <c r="J35" i="8"/>
  <c r="K35" i="8" s="1"/>
  <c r="R36" i="8"/>
  <c r="S36" i="8" s="1"/>
  <c r="X38" i="8"/>
  <c r="Y38" i="8" s="1"/>
  <c r="N33" i="8"/>
  <c r="O33" i="8" s="1"/>
  <c r="F36" i="8"/>
  <c r="G36" i="8" s="1"/>
  <c r="V36" i="8"/>
  <c r="W36" i="8" s="1"/>
  <c r="Y6" i="12" l="1"/>
  <c r="U9" i="12"/>
  <c r="Y31" i="12"/>
  <c r="Y7" i="12"/>
  <c r="Y27" i="12"/>
  <c r="Y16" i="12"/>
  <c r="Y23" i="12"/>
  <c r="S37" i="12"/>
  <c r="W29" i="12"/>
  <c r="W15" i="12"/>
  <c r="S33" i="12"/>
  <c r="U40" i="12"/>
  <c r="W23" i="12"/>
  <c r="W18" i="12"/>
  <c r="W10" i="12"/>
  <c r="W39" i="12"/>
  <c r="W7" i="12"/>
  <c r="Q17" i="12"/>
  <c r="U7" i="12"/>
  <c r="U8" i="12"/>
  <c r="S20" i="12"/>
  <c r="Q31" i="12"/>
  <c r="Q13" i="12"/>
  <c r="S16" i="12"/>
  <c r="Q14" i="12"/>
  <c r="Q16" i="12"/>
  <c r="S9" i="12"/>
  <c r="S15" i="12"/>
  <c r="S12" i="12"/>
  <c r="R12" i="11"/>
  <c r="S12" i="11" s="1"/>
  <c r="S28" i="12"/>
  <c r="S11" i="12"/>
  <c r="R11" i="11"/>
  <c r="S11" i="11" s="1"/>
  <c r="S40" i="12"/>
  <c r="R40" i="11"/>
  <c r="S40" i="11" s="1"/>
  <c r="S24" i="12"/>
  <c r="R24" i="11"/>
  <c r="S24" i="11" s="1"/>
  <c r="S8" i="12"/>
  <c r="R8" i="11"/>
  <c r="S8" i="11" s="1"/>
  <c r="S29" i="12"/>
  <c r="O28" i="12"/>
  <c r="S10" i="12"/>
  <c r="Q6" i="12"/>
  <c r="Q37" i="12"/>
  <c r="S36" i="12"/>
  <c r="R36" i="11"/>
  <c r="S36" i="11" s="1"/>
  <c r="S32" i="12"/>
  <c r="R32" i="11"/>
  <c r="S32" i="11" s="1"/>
  <c r="Q19" i="12"/>
  <c r="O26" i="12"/>
  <c r="Q22" i="12"/>
  <c r="Q39" i="12"/>
  <c r="Q15" i="12"/>
  <c r="Q10" i="12"/>
  <c r="Q23" i="12"/>
  <c r="Q26" i="12"/>
  <c r="Q38" i="12"/>
  <c r="Q7" i="12"/>
  <c r="O17" i="12"/>
  <c r="I27" i="12"/>
  <c r="Q27" i="12"/>
  <c r="O39" i="12"/>
  <c r="Q21" i="12"/>
  <c r="Q18" i="12"/>
  <c r="M14" i="12"/>
  <c r="O35" i="12"/>
  <c r="O19" i="12"/>
  <c r="O14" i="12"/>
  <c r="O7" i="12"/>
  <c r="O6" i="12"/>
  <c r="M21" i="12"/>
  <c r="M13" i="12"/>
  <c r="I17" i="12"/>
  <c r="M39" i="12"/>
  <c r="M7" i="12"/>
  <c r="M34" i="12"/>
  <c r="M18" i="12"/>
  <c r="M37" i="12"/>
  <c r="M32" i="12"/>
  <c r="M28" i="12"/>
  <c r="M8" i="12"/>
  <c r="M35" i="12"/>
  <c r="M19" i="12"/>
  <c r="M30" i="12"/>
  <c r="M33" i="12"/>
  <c r="M9" i="12"/>
  <c r="M23" i="12"/>
  <c r="M24" i="12"/>
  <c r="M31" i="12"/>
  <c r="M15" i="12"/>
  <c r="M26" i="12"/>
  <c r="M6" i="12"/>
  <c r="M25" i="12"/>
  <c r="M16" i="12"/>
  <c r="M36" i="12"/>
  <c r="M20" i="12"/>
  <c r="M27" i="12"/>
  <c r="M11" i="12"/>
  <c r="M38" i="12"/>
  <c r="M22" i="12"/>
  <c r="I9" i="12"/>
  <c r="K9" i="12"/>
  <c r="K8" i="12"/>
  <c r="I23" i="12"/>
  <c r="K32" i="12"/>
  <c r="J32" i="11"/>
  <c r="K32" i="11" s="1"/>
  <c r="K35" i="12"/>
  <c r="J35" i="11"/>
  <c r="K35" i="11" s="1"/>
  <c r="K22" i="12"/>
  <c r="K28" i="12"/>
  <c r="J28" i="11"/>
  <c r="K28" i="11" s="1"/>
  <c r="K12" i="12"/>
  <c r="J12" i="11"/>
  <c r="K12" i="11" s="1"/>
  <c r="K31" i="12"/>
  <c r="J31" i="11"/>
  <c r="K31" i="11" s="1"/>
  <c r="K15" i="12"/>
  <c r="J15" i="11"/>
  <c r="K15" i="11" s="1"/>
  <c r="K38" i="12"/>
  <c r="I30" i="12"/>
  <c r="I39" i="12"/>
  <c r="I7" i="12"/>
  <c r="K24" i="12"/>
  <c r="J24" i="11"/>
  <c r="K24" i="11" s="1"/>
  <c r="K27" i="12"/>
  <c r="J27" i="11"/>
  <c r="K27" i="11" s="1"/>
  <c r="K11" i="12"/>
  <c r="J11" i="11"/>
  <c r="K11" i="11" s="1"/>
  <c r="K30" i="12"/>
  <c r="J30" i="11"/>
  <c r="K30" i="11" s="1"/>
  <c r="K14" i="12"/>
  <c r="J14" i="11"/>
  <c r="K14" i="11" s="1"/>
  <c r="K26" i="12"/>
  <c r="K18" i="12"/>
  <c r="K16" i="12"/>
  <c r="J16" i="11"/>
  <c r="K16" i="11" s="1"/>
  <c r="K19" i="12"/>
  <c r="J19" i="11"/>
  <c r="K19" i="11" s="1"/>
  <c r="I24" i="12"/>
  <c r="K36" i="12"/>
  <c r="J36" i="11"/>
  <c r="K36" i="11" s="1"/>
  <c r="K20" i="12"/>
  <c r="J20" i="11"/>
  <c r="K20" i="11" s="1"/>
  <c r="K39" i="12"/>
  <c r="J39" i="11"/>
  <c r="K39" i="11" s="1"/>
  <c r="K23" i="12"/>
  <c r="J23" i="11"/>
  <c r="K23" i="11" s="1"/>
  <c r="K7" i="12"/>
  <c r="J7" i="11"/>
  <c r="K7" i="11" s="1"/>
  <c r="K10" i="12"/>
  <c r="J10" i="11"/>
  <c r="K10" i="11" s="1"/>
  <c r="K34" i="12"/>
  <c r="I16" i="12"/>
  <c r="I11" i="12"/>
  <c r="I8" i="12"/>
  <c r="I6" i="12"/>
  <c r="H6" i="11"/>
  <c r="I6" i="11" s="1"/>
  <c r="I35" i="12"/>
  <c r="H35" i="11"/>
  <c r="I35" i="11" s="1"/>
  <c r="I15" i="12"/>
  <c r="H15" i="11"/>
  <c r="I15" i="11" s="1"/>
  <c r="I38" i="12"/>
  <c r="H38" i="11"/>
  <c r="I38" i="11" s="1"/>
  <c r="I21" i="12"/>
  <c r="H21" i="11"/>
  <c r="I21" i="11" s="1"/>
  <c r="I36" i="12"/>
  <c r="I34" i="12"/>
  <c r="H34" i="11"/>
  <c r="I34" i="11" s="1"/>
  <c r="I14" i="12"/>
  <c r="H14" i="11"/>
  <c r="I14" i="11" s="1"/>
  <c r="I19" i="12"/>
  <c r="I25" i="12"/>
  <c r="I22" i="12"/>
  <c r="I10" i="12"/>
  <c r="G38" i="12"/>
  <c r="G37" i="12"/>
  <c r="G23" i="12"/>
  <c r="G26" i="12"/>
  <c r="E35" i="12"/>
  <c r="D35" i="11"/>
  <c r="E35" i="11" s="1"/>
  <c r="E15" i="12"/>
  <c r="D15" i="11"/>
  <c r="E15" i="11" s="1"/>
  <c r="E33" i="12"/>
  <c r="D33" i="11"/>
  <c r="E33" i="11" s="1"/>
  <c r="E22" i="12"/>
  <c r="D22" i="11"/>
  <c r="E22" i="11" s="1"/>
  <c r="E19" i="12"/>
  <c r="D19" i="11"/>
  <c r="E19" i="11" s="1"/>
  <c r="E18" i="12"/>
  <c r="D18" i="11"/>
  <c r="E18" i="11" s="1"/>
  <c r="E7" i="12"/>
  <c r="D7" i="11"/>
  <c r="E7" i="11" s="1"/>
  <c r="E34" i="12"/>
  <c r="D34" i="11"/>
  <c r="E34" i="11" s="1"/>
  <c r="E14" i="12"/>
  <c r="D14" i="11"/>
  <c r="E14" i="11" s="1"/>
  <c r="E10" i="12"/>
  <c r="D10" i="11"/>
  <c r="E10" i="11" s="1"/>
  <c r="E6" i="12"/>
  <c r="D6" i="11"/>
  <c r="E6" i="11" s="1"/>
  <c r="E31" i="12"/>
  <c r="D31" i="11"/>
  <c r="E31" i="11" s="1"/>
</calcChain>
</file>

<file path=xl/sharedStrings.xml><?xml version="1.0" encoding="utf-8"?>
<sst xmlns="http://schemas.openxmlformats.org/spreadsheetml/2006/main" count="801" uniqueCount="137">
  <si>
    <t xml:space="preserve">SHARADA AYURVEDA MEDICAL COLLEGE  </t>
  </si>
  <si>
    <t>2nd  YEAR ATTENDANCE REPORT OF Sept  2024</t>
  </si>
  <si>
    <t>Sl.no</t>
  </si>
  <si>
    <t>STUDENTS NAME</t>
  </si>
  <si>
    <t>ROGA NIDANA</t>
  </si>
  <si>
    <t>SWASTHAVRITTA</t>
  </si>
  <si>
    <t>CHARAKA</t>
  </si>
  <si>
    <t>DRAVYA GUNA</t>
  </si>
  <si>
    <t>AGADA TANTRA</t>
  </si>
  <si>
    <t>RASA SHASTRA</t>
  </si>
  <si>
    <t>THEORY NO OF CLASS CONDUCTED                                       TOTAL NO OF CLASS CONDUCTED -9</t>
  </si>
  <si>
    <t>PRACTICALS CLASS CONDUCTED -(Roll no:(1-17=4)(18-34=2)</t>
  </si>
  <si>
    <t>THEORY NO OF CLASS CONDUCTED                                       TOTAL NO OF CLASS CONDUCTED - 5</t>
  </si>
  <si>
    <t>PRACTICALS CLASS  CONDUCTED - 1</t>
  </si>
  <si>
    <t>THEORY NO OF CLASS CONDUCTED                                       TOTAL NO OF CLASS CONDUCTED - 8</t>
  </si>
  <si>
    <t>THEORY NO OF CLASS CONDUCTED                                       TOTAL NO OF CLASS CONDUCTED - 14</t>
  </si>
  <si>
    <t>PRACTICALS CLASS CONDUCTED -(1-34=3)</t>
  </si>
  <si>
    <t>THEORY NO OF CLASS CONDUCTED                                       TOTAL NO OF CLASS CONDUCTED -7</t>
  </si>
  <si>
    <t>PRACTICALS CLASS CONDUCTED -1</t>
  </si>
  <si>
    <t>TOTAL CLASS ATTENDED</t>
  </si>
  <si>
    <t>AFSHAN</t>
  </si>
  <si>
    <t>AKASH</t>
  </si>
  <si>
    <t xml:space="preserve">AMINUL HOQUE FAKIR </t>
  </si>
  <si>
    <t>ANANYA G</t>
  </si>
  <si>
    <t xml:space="preserve">ANANYA MR </t>
  </si>
  <si>
    <t>ARUNKUMAR BHANDARI</t>
  </si>
  <si>
    <t>DEVIKA G K</t>
  </si>
  <si>
    <t>DHANVIN N</t>
  </si>
  <si>
    <t>DHRITHI P BHAT</t>
  </si>
  <si>
    <t xml:space="preserve">GOURI RAJSHEKHAR LINGADALLI </t>
  </si>
  <si>
    <t>HARSHITHA GANESH MESTHA</t>
  </si>
  <si>
    <t>HEMA R GOWDA</t>
  </si>
  <si>
    <t>JOYLINE D SOUZA</t>
  </si>
  <si>
    <t>KANAKAPPA MALLAPPA BHANDARI</t>
  </si>
  <si>
    <t xml:space="preserve">KEERTHI K </t>
  </si>
  <si>
    <t>KRITHI R SHETTY</t>
  </si>
  <si>
    <t>KRITHIKA M A</t>
  </si>
  <si>
    <t>LIKITH H B</t>
  </si>
  <si>
    <t>MOHAMMED MUSADDIQ S</t>
  </si>
  <si>
    <t>NITHIN I K</t>
  </si>
  <si>
    <t>PATIL HARIOM BALAJI</t>
  </si>
  <si>
    <t>PREKSHA B S</t>
  </si>
  <si>
    <t>RAKESH A</t>
  </si>
  <si>
    <t>RASHMITHA ACHARYA</t>
  </si>
  <si>
    <t>SAMATHA K S</t>
  </si>
  <si>
    <t>SANATH KUMAR K S</t>
  </si>
  <si>
    <t>SHREYAS GOWDA S P</t>
  </si>
  <si>
    <t>SONI SIDDHANT KULDEEP</t>
  </si>
  <si>
    <t>SUHAN M</t>
  </si>
  <si>
    <t>SUPREETH P H</t>
  </si>
  <si>
    <t>VAMSHIKA</t>
  </si>
  <si>
    <t>VEDASHREE H S</t>
  </si>
  <si>
    <t xml:space="preserve">VISHWAKARMA BRIJESH RAJESH </t>
  </si>
  <si>
    <t>CHIDANANDA.L</t>
  </si>
  <si>
    <t>PARINITHA</t>
  </si>
  <si>
    <t>2nd  YEAR ATTENDANCE REPORT OF  OCT 2024</t>
  </si>
  <si>
    <t>PRACTICALS CLASS CONDUCTED -(Roll no:(1-17=4)(18-34=6)</t>
  </si>
  <si>
    <t>THEORY NO OF CLASS CONDUCTED                                       TOTAL NO OF CLASS CONDUCTED - 17</t>
  </si>
  <si>
    <t>PRACTICALS CLASS  CONDUCTED - 6</t>
  </si>
  <si>
    <t>THEORY NO OF CLASS CONDUCTED                                       TOTAL NO OF CLASS CONDUCTED - 13</t>
  </si>
  <si>
    <t>THEORY NO OF CLASS CONDUCTED                                       TOTAL NO OF CLASS CONDUCTED - 7</t>
  </si>
  <si>
    <t>PRACTICALS CLASS CONDUCTED -(1-17=9)(18-34=7)</t>
  </si>
  <si>
    <t>THEORY NO OF CLASS CONDUCTED                                       TOTAL NO OF CLASS CONDUCTED -10</t>
  </si>
  <si>
    <t>PRACTICALS CLASS CONDUCTED -4</t>
  </si>
  <si>
    <t>PRACTICALS CLASS CONDUCTED =(1-17=3)(18-34=4)</t>
  </si>
  <si>
    <t>2nd  YEAR ATTENDANCE REPORT OF NOV 2024</t>
  </si>
  <si>
    <t>PRACTICALS CLASS CONDUCTED -(Roll no:(1-17=2)(18-35=4)</t>
  </si>
  <si>
    <t>THEORY NO OF CLASS CONDUCTED                                       TOTAL NO OF CLASS CONDUCTED - 10</t>
  </si>
  <si>
    <t>PRACTICALS CLASS  CONDUCTED - 4</t>
  </si>
  <si>
    <t>PRACTICALS CLASS CONDUCTED -(1-17=2)(18-35=2)</t>
  </si>
  <si>
    <t>PRACTICALS CLASS CONDUCTED -3</t>
  </si>
  <si>
    <t>THEORY NO OF CLASS CONDUCTED                                       TOTAL NO OF CLASS CONDUCTED -14</t>
  </si>
  <si>
    <t>PRACTICALS CLASS CONDUCTED =(1-17=2)(18-35=2)</t>
  </si>
  <si>
    <t xml:space="preserve">  </t>
  </si>
  <si>
    <t>2nd  YEAR (J) ATTENDANCE REPORT OF SEP 2024 TO NOV 2024</t>
  </si>
  <si>
    <t>SL NO</t>
  </si>
  <si>
    <t>THEORY NO OF CLASS CONDUCTED                                       TOTAL NO OF CLASS CONDUCTED -26</t>
  </si>
  <si>
    <t>PRACTICALS CLASS CONDUCTED -(Roll no:(1-17=10)(18-35=12)</t>
  </si>
  <si>
    <t>THEORY NO OF CLASS CONDUCTED                                       TOTAL NO OF CLASS CONDUCTED =32</t>
  </si>
  <si>
    <t>PRACTICALS CLASS  CONDUCTED=11</t>
  </si>
  <si>
    <t>THEORY NO OF CLASS CONDUCTED                                       TOTAL NO OF CLASS CONDUCTED -24</t>
  </si>
  <si>
    <t>THEORY NO OF CLASS CONDUCTED                                       TOTAL NO OF CLASS CONDUCTED -31</t>
  </si>
  <si>
    <t>PRACTICALS CLASS CONDUCTED= (1-17=14)      (18-35=13)</t>
  </si>
  <si>
    <t>THEORY NO OF CLASS CONDUCTED                                       TOTAL NO OF CLASS CONDUCTED -27</t>
  </si>
  <si>
    <t>PRACTICALS CLASS CONDUCTED -8</t>
  </si>
  <si>
    <t>THEORY NO OF CLASS CONDUCTED                                       TOTAL NO OF CLASS CONDUCTED =31</t>
  </si>
  <si>
    <t>PRACTICALS CLASS CONDUCTED =(1-17=5)     (18-35=6)</t>
  </si>
  <si>
    <t>%</t>
  </si>
  <si>
    <t>THEORY NO OF CLASS CONDUCTED                                       TOTAL NO OF CLASS CONDUCTED -34</t>
  </si>
  <si>
    <t>PRACTICALS CLASS CONDUCTED -10</t>
  </si>
  <si>
    <t>2nd  YEAR ATTENDANCE REPORT OF  DEC 2024</t>
  </si>
  <si>
    <t>THEORY NO OF CLASS CONDUCTED                                       TOTAL NO OF CLASS CONDUCTED -11</t>
  </si>
  <si>
    <t>PRACTICALS CLASS CONDUCTED -(Roll no:(1-17=4)(18-35=4)</t>
  </si>
  <si>
    <t>PRACTICALS CLASS CONDUCTED -(1-17=4)(18-35=2)</t>
  </si>
  <si>
    <t>THEORY NO OF CLASS CONDUCTED                                       TOTAL NO OF CLASS CONDUCTED -22</t>
  </si>
  <si>
    <t>2nd  YEAR (J) ATTENDANCE REPORT OF SEP 2024 TO DEC 2024</t>
  </si>
  <si>
    <t>THEORY NO OF CLASS CONDUCTED                                       TOTAL NO OF CLASS CONDUCTED -37</t>
  </si>
  <si>
    <t>PRACTICALS CLASS CONDUCTED -(Roll no:(1-17=14)(18-35=16)</t>
  </si>
  <si>
    <t>THEORY NO OF CLASS CONDUCTED                                       TOTAL NO OF CLASS CONDUCTED =45</t>
  </si>
  <si>
    <t>PRACTICALS CLASS  CONDUCTED=15</t>
  </si>
  <si>
    <t>THEORY NO OF CLASS CONDUCTED                                       TOTAL NO OF CLASS CONDUCTED =48</t>
  </si>
  <si>
    <t>THEORY NO OF CLASS CONDUCTED                                       TOTAL NO OF CLASS CONDUCTED =38</t>
  </si>
  <si>
    <t>PRACTICALS CLASS CONDUCTED= (1-17=18)      (18-35=17)</t>
  </si>
  <si>
    <t>PRACTICALS CLASS CONDUCTED -9</t>
  </si>
  <si>
    <t>THEORY NO OF CLASS CONDUCTED                                       TOTAL NO OF CLASS CONDUCTED = 53</t>
  </si>
  <si>
    <t>PRACTICALS CLASS CONDUCTED = (1-17=7)               (18-35=8)</t>
  </si>
  <si>
    <t>THEORY NO OF CLASS CONDUCTED                                       TOTAL NO OF CLASS CONDUCTED -12</t>
  </si>
  <si>
    <t>PRACTICALS CLASS CONDUCTED -(Roll no:(1-17=0)(18-35=0)</t>
  </si>
  <si>
    <t>PRACTICALS CLASS  CONDUCTED - 5</t>
  </si>
  <si>
    <t>THEORY NO OF CLASS CONDUCTED                                       TOTAL NO OF CLASS CONDUCTED - 9</t>
  </si>
  <si>
    <t>PRACTICALS CLASS CONDUCTED -(1-17=4)(18-35=4)</t>
  </si>
  <si>
    <t>PRACTICALS CLASS CONDUCTED -2</t>
  </si>
  <si>
    <t>THEORY NO OF CLASS CONDUCTED                                       TOTAL NO OF CLASS CONDUCTED 11</t>
  </si>
  <si>
    <t>2nd  YEAR ATTENDANCE REPORT OF  FEB - 2025</t>
  </si>
  <si>
    <t>THEORY NO OF CLASS CONDUCTED                                       TOTAL NO OF CLASS CONDUCTED -18</t>
  </si>
  <si>
    <t>PRACTICALS CLASS CONDUCTED -(Roll no:(1-17=14)(18-35=14)</t>
  </si>
  <si>
    <t>THEORY NO OF CLASS CONDUCTED                                       TOTAL NO OF CLASS CONDUCTED - 15</t>
  </si>
  <si>
    <t>PRACTICALS CLASS  CONDUCTED - 8</t>
  </si>
  <si>
    <t>THEORY NO OF CLASS CONDUCTED                                       TOTAL NO OF CLASS CONDUCTED - 20</t>
  </si>
  <si>
    <t>PRACTICALS CLASS CONDUCTED -(1-17=6)(18-35=8)</t>
  </si>
  <si>
    <t>THEORY NO OF CLASS CONDUCTED                                       TOTAL NO OF CLASS CONDUCTED -13</t>
  </si>
  <si>
    <t>THEORY NO OF CLASS CONDUCTED                                       TOTAL NO OF CLASS CONDUCTED -20</t>
  </si>
  <si>
    <t>PRACTICALS CLASS CONDUCTED =(1-17=5)(18-35=5)</t>
  </si>
  <si>
    <t xml:space="preserve"> </t>
  </si>
  <si>
    <t>2nd  YEAR ATTENDANCE REPORT OF JAN-2025</t>
  </si>
  <si>
    <t>2nd  YEAR (J) ATTENDANCE REPORT OF SEP 2024 TO FEB 2025</t>
  </si>
  <si>
    <t>THEORY NO OF CLASS CONDUCTED                                       TOTAL NO OF CLASS CONDUCTED -67</t>
  </si>
  <si>
    <t>PRACTICALS CLASS CONDUCTED -(Roll no:(1-17=28)(18-35=30)</t>
  </si>
  <si>
    <t>THEORY NO OF CLASS CONDUCTED                                       TOTAL NO OF CLASS CONDUCTED =68</t>
  </si>
  <si>
    <t>THEORY NO OF CLASS CONDUCTED                                       TOTAL NO OF CLASS CONDUCTED =82</t>
  </si>
  <si>
    <t>THEORY NO OF CLASS CONDUCTED                                       TOTAL NO OF CLASS CONDUCTED =64</t>
  </si>
  <si>
    <t>PRACTICALS CLASS CONDUCTED= (1-17=28)      (18-35=29)</t>
  </si>
  <si>
    <t>THEORY NO OF CLASS CONDUCTED                                       TOTAL NO OF CLASS CONDUCTED -57</t>
  </si>
  <si>
    <t>PRACTICALS CLASS CONDUCTED -15</t>
  </si>
  <si>
    <t>THEORY NO OF CLASS CONDUCTED                                       TOTAL NO OF CLASS CONDUCTED = 84</t>
  </si>
  <si>
    <t>PRACTICALS CLASS CONDUCTED = (1-17=14)               (18-35=15)</t>
  </si>
  <si>
    <t>PRACTICALS CLASS  CONDUCTED =28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</si>
</sst>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7"/>
      <color theme="1"/>
      <name val="Calibri"/>
      <charset val="134"/>
      <scheme val="minor"/>
    </font>
    <font>
      <sz val="8"/>
      <color theme="1"/>
      <name val="Times New Roman"/>
      <charset val="134"/>
    </font>
    <font>
      <b/>
      <sz val="6"/>
      <color theme="1"/>
      <name val="Times New Roman"/>
      <charset val="134"/>
    </font>
    <font>
      <sz val="8"/>
      <name val="Times New Roman"/>
      <charset val="134"/>
    </font>
    <font>
      <sz val="9"/>
      <color rgb="FF000000"/>
      <name val="Bookman Old Style"/>
      <charset val="134"/>
    </font>
    <font>
      <b/>
      <sz val="16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9"/>
      <color theme="1"/>
      <name val="Bookman Old Style"/>
      <charset val="134"/>
    </font>
    <font>
      <b/>
      <sz val="8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sz val="9"/>
      <color rgb="FF000000"/>
      <name val="Bookman Old Style"/>
      <family val="1"/>
    </font>
    <font>
      <sz val="9"/>
      <color theme="1"/>
      <name val="Bookman Old Style"/>
      <family val="1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left" indent="1"/>
    </xf>
    <xf numFmtId="1" fontId="2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0" fillId="0" borderId="1" xfId="0" applyNumberFormat="1" applyBorder="1"/>
    <xf numFmtId="0" fontId="0" fillId="0" borderId="1" xfId="0" applyBorder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0" fillId="0" borderId="1" xfId="0" applyFont="1" applyBorder="1"/>
    <xf numFmtId="0" fontId="12" fillId="0" borderId="1" xfId="0" applyFont="1" applyBorder="1"/>
    <xf numFmtId="1" fontId="2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13" fillId="0" borderId="0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0" fontId="0" fillId="0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left" indent="1"/>
    </xf>
    <xf numFmtId="0" fontId="0" fillId="0" borderId="1" xfId="0" applyFont="1" applyFill="1" applyBorder="1" applyAlignment="1"/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wrapText="1"/>
    </xf>
    <xf numFmtId="0" fontId="15" fillId="0" borderId="2" xfId="0" applyFont="1" applyFill="1" applyBorder="1" applyAlignment="1"/>
    <xf numFmtId="0" fontId="15" fillId="0" borderId="2" xfId="0" applyFont="1" applyFill="1" applyBorder="1" applyAlignment="1">
      <alignment vertical="top"/>
    </xf>
    <xf numFmtId="0" fontId="0" fillId="0" borderId="7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3" fillId="0" borderId="7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15" fillId="0" borderId="2" xfId="0" applyFont="1" applyBorder="1"/>
    <xf numFmtId="0" fontId="15" fillId="0" borderId="2" xfId="0" applyFont="1" applyBorder="1" applyAlignment="1">
      <alignment vertical="top"/>
    </xf>
    <xf numFmtId="0" fontId="17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left" indent="1"/>
    </xf>
    <xf numFmtId="0" fontId="22" fillId="2" borderId="1" xfId="0" applyFont="1" applyFill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3" fillId="2" borderId="1" xfId="0" applyFont="1" applyFill="1" applyBorder="1" applyAlignment="1">
      <alignment vertical="center" wrapText="1"/>
    </xf>
    <xf numFmtId="0" fontId="1" fillId="0" borderId="1" xfId="0" applyFont="1" applyBorder="1"/>
    <xf numFmtId="0" fontId="24" fillId="0" borderId="2" xfId="0" applyFont="1" applyBorder="1"/>
    <xf numFmtId="0" fontId="24" fillId="0" borderId="2" xfId="0" applyFont="1" applyBorder="1" applyAlignment="1">
      <alignment wrapText="1"/>
    </xf>
    <xf numFmtId="0" fontId="25" fillId="0" borderId="2" xfId="0" applyFont="1" applyBorder="1"/>
    <xf numFmtId="0" fontId="25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workbookViewId="0">
      <selection activeCell="A10" sqref="A10:XFD10"/>
    </sheetView>
  </sheetViews>
  <sheetFormatPr defaultColWidth="9" defaultRowHeight="15"/>
  <cols>
    <col min="1" max="1" width="4.85546875" customWidth="1"/>
    <col min="2" max="2" width="27.42578125" customWidth="1"/>
    <col min="3" max="11" width="13.42578125" style="18" customWidth="1"/>
    <col min="12" max="12" width="18.7109375" style="18" customWidth="1"/>
  </cols>
  <sheetData>
    <row r="1" spans="1:12" ht="23.25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3.25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5" customHeight="1">
      <c r="A3" s="60" t="s">
        <v>2</v>
      </c>
      <c r="B3" s="63" t="s">
        <v>3</v>
      </c>
      <c r="C3" s="59" t="s">
        <v>4</v>
      </c>
      <c r="D3" s="59"/>
      <c r="E3" s="59" t="s">
        <v>5</v>
      </c>
      <c r="F3" s="59"/>
      <c r="G3" s="4" t="s">
        <v>6</v>
      </c>
      <c r="H3" s="59" t="s">
        <v>7</v>
      </c>
      <c r="I3" s="59"/>
      <c r="J3" s="59" t="s">
        <v>8</v>
      </c>
      <c r="K3" s="59"/>
      <c r="L3" s="4" t="s">
        <v>9</v>
      </c>
    </row>
    <row r="4" spans="1:12" ht="72">
      <c r="A4" s="61"/>
      <c r="B4" s="64"/>
      <c r="C4" s="40" t="s">
        <v>10</v>
      </c>
      <c r="D4" s="40" t="s">
        <v>11</v>
      </c>
      <c r="E4" s="40" t="s">
        <v>12</v>
      </c>
      <c r="F4" s="40" t="s">
        <v>13</v>
      </c>
      <c r="G4" s="40" t="s">
        <v>14</v>
      </c>
      <c r="H4" s="40" t="s">
        <v>15</v>
      </c>
      <c r="I4" s="40" t="s">
        <v>16</v>
      </c>
      <c r="J4" s="40" t="s">
        <v>17</v>
      </c>
      <c r="K4" s="40" t="s">
        <v>18</v>
      </c>
      <c r="L4" s="40" t="s">
        <v>17</v>
      </c>
    </row>
    <row r="5" spans="1:12" ht="24">
      <c r="A5" s="62"/>
      <c r="B5" s="65"/>
      <c r="C5" s="40" t="s">
        <v>19</v>
      </c>
      <c r="D5" s="40" t="s">
        <v>19</v>
      </c>
      <c r="E5" s="40" t="s">
        <v>19</v>
      </c>
      <c r="F5" s="40" t="s">
        <v>19</v>
      </c>
      <c r="G5" s="40" t="s">
        <v>19</v>
      </c>
      <c r="H5" s="40" t="s">
        <v>19</v>
      </c>
      <c r="I5" s="40" t="s">
        <v>19</v>
      </c>
      <c r="J5" s="40" t="s">
        <v>19</v>
      </c>
      <c r="K5" s="40" t="s">
        <v>19</v>
      </c>
      <c r="L5" s="40" t="s">
        <v>19</v>
      </c>
    </row>
    <row r="6" spans="1:12">
      <c r="A6" s="6">
        <v>1</v>
      </c>
      <c r="B6" s="8" t="s">
        <v>20</v>
      </c>
      <c r="C6" s="18">
        <v>8</v>
      </c>
      <c r="D6" s="18">
        <v>4</v>
      </c>
      <c r="E6" s="18">
        <v>5</v>
      </c>
      <c r="F6" s="18">
        <v>1</v>
      </c>
      <c r="G6" s="18">
        <v>6</v>
      </c>
      <c r="H6" s="18">
        <v>13</v>
      </c>
      <c r="I6" s="18">
        <v>3</v>
      </c>
      <c r="J6" s="18">
        <v>6</v>
      </c>
      <c r="K6" s="18">
        <v>1</v>
      </c>
      <c r="L6" s="18">
        <v>4</v>
      </c>
    </row>
    <row r="7" spans="1:12">
      <c r="A7" s="6">
        <v>2</v>
      </c>
      <c r="B7" s="8" t="s">
        <v>21</v>
      </c>
      <c r="C7" s="18">
        <v>8</v>
      </c>
      <c r="D7" s="18">
        <v>4</v>
      </c>
      <c r="E7" s="18">
        <v>5</v>
      </c>
      <c r="F7" s="18">
        <v>1</v>
      </c>
      <c r="G7" s="18">
        <v>8</v>
      </c>
      <c r="H7" s="18">
        <v>13</v>
      </c>
      <c r="I7" s="18">
        <v>3</v>
      </c>
      <c r="J7" s="18">
        <v>7</v>
      </c>
      <c r="K7" s="18">
        <v>1</v>
      </c>
      <c r="L7" s="18">
        <v>7</v>
      </c>
    </row>
    <row r="8" spans="1:12">
      <c r="A8" s="6">
        <v>3</v>
      </c>
      <c r="B8" s="8" t="s">
        <v>22</v>
      </c>
      <c r="C8" s="18">
        <v>6</v>
      </c>
      <c r="D8" s="18">
        <v>4</v>
      </c>
      <c r="E8" s="18">
        <v>2</v>
      </c>
      <c r="F8" s="18">
        <v>1</v>
      </c>
      <c r="G8" s="18">
        <v>5</v>
      </c>
      <c r="H8" s="18">
        <v>11</v>
      </c>
      <c r="I8" s="18">
        <v>1</v>
      </c>
      <c r="J8" s="18">
        <v>4</v>
      </c>
      <c r="K8" s="18">
        <v>1</v>
      </c>
      <c r="L8" s="18">
        <v>5</v>
      </c>
    </row>
    <row r="9" spans="1:12">
      <c r="A9" s="6">
        <v>4</v>
      </c>
      <c r="B9" s="8" t="s">
        <v>23</v>
      </c>
      <c r="C9" s="18">
        <v>8</v>
      </c>
      <c r="D9" s="18">
        <v>4</v>
      </c>
      <c r="E9" s="18">
        <v>4</v>
      </c>
      <c r="F9" s="18">
        <v>1</v>
      </c>
      <c r="G9" s="18">
        <v>8</v>
      </c>
      <c r="H9" s="18">
        <v>14</v>
      </c>
      <c r="I9" s="18">
        <v>3</v>
      </c>
      <c r="J9" s="18">
        <v>7</v>
      </c>
      <c r="K9" s="18">
        <v>1</v>
      </c>
      <c r="L9" s="18">
        <v>6</v>
      </c>
    </row>
    <row r="10" spans="1:12">
      <c r="A10" s="6">
        <v>5</v>
      </c>
      <c r="B10" s="8" t="s">
        <v>24</v>
      </c>
      <c r="C10" s="18">
        <v>9</v>
      </c>
      <c r="D10" s="18">
        <v>4</v>
      </c>
      <c r="E10" s="18">
        <v>5</v>
      </c>
      <c r="F10" s="18">
        <v>1</v>
      </c>
      <c r="G10" s="18">
        <v>8</v>
      </c>
      <c r="H10" s="18">
        <v>14</v>
      </c>
      <c r="I10" s="18">
        <v>3</v>
      </c>
      <c r="J10" s="18">
        <v>7</v>
      </c>
      <c r="K10" s="18">
        <v>1</v>
      </c>
      <c r="L10" s="18">
        <v>7</v>
      </c>
    </row>
    <row r="11" spans="1:12">
      <c r="A11" s="6">
        <v>6</v>
      </c>
      <c r="B11" s="8" t="s">
        <v>25</v>
      </c>
      <c r="C11" s="18">
        <v>9</v>
      </c>
      <c r="D11" s="18">
        <v>4</v>
      </c>
      <c r="E11" s="18">
        <v>5</v>
      </c>
      <c r="F11" s="18">
        <v>1</v>
      </c>
      <c r="G11" s="18">
        <v>8</v>
      </c>
      <c r="H11" s="18">
        <v>14</v>
      </c>
      <c r="I11" s="18">
        <v>3</v>
      </c>
      <c r="J11" s="18">
        <v>7</v>
      </c>
      <c r="K11" s="18">
        <v>1</v>
      </c>
      <c r="L11" s="18">
        <v>7</v>
      </c>
    </row>
    <row r="12" spans="1:12">
      <c r="A12" s="6">
        <v>7</v>
      </c>
      <c r="B12" s="8" t="s">
        <v>26</v>
      </c>
      <c r="C12" s="18">
        <v>8</v>
      </c>
      <c r="D12" s="18">
        <v>4</v>
      </c>
      <c r="E12" s="18">
        <v>5</v>
      </c>
      <c r="F12" s="18">
        <v>1</v>
      </c>
      <c r="G12" s="18">
        <v>8</v>
      </c>
      <c r="H12" s="18">
        <v>14</v>
      </c>
      <c r="I12" s="18">
        <v>3</v>
      </c>
      <c r="J12" s="18">
        <v>7</v>
      </c>
      <c r="K12" s="18">
        <v>1</v>
      </c>
      <c r="L12" s="18">
        <v>7</v>
      </c>
    </row>
    <row r="13" spans="1:12">
      <c r="A13" s="6">
        <v>8</v>
      </c>
      <c r="B13" s="8" t="s">
        <v>27</v>
      </c>
      <c r="C13" s="18">
        <v>8</v>
      </c>
      <c r="D13" s="18">
        <v>4</v>
      </c>
      <c r="E13" s="18">
        <v>5</v>
      </c>
      <c r="F13" s="18">
        <v>1</v>
      </c>
      <c r="G13" s="18">
        <v>8</v>
      </c>
      <c r="H13" s="18">
        <v>14</v>
      </c>
      <c r="I13" s="18">
        <v>3</v>
      </c>
      <c r="J13" s="18">
        <v>7</v>
      </c>
      <c r="K13" s="18">
        <v>1</v>
      </c>
      <c r="L13" s="18">
        <v>6</v>
      </c>
    </row>
    <row r="14" spans="1:12">
      <c r="A14" s="6">
        <v>9</v>
      </c>
      <c r="B14" s="8" t="s">
        <v>28</v>
      </c>
      <c r="C14" s="18">
        <v>9</v>
      </c>
      <c r="D14" s="18">
        <v>4</v>
      </c>
      <c r="E14" s="18">
        <v>4</v>
      </c>
      <c r="F14" s="18">
        <v>1</v>
      </c>
      <c r="G14" s="18">
        <v>8</v>
      </c>
      <c r="H14" s="18">
        <v>13</v>
      </c>
      <c r="I14" s="18">
        <v>1</v>
      </c>
      <c r="J14" s="18">
        <v>6</v>
      </c>
      <c r="K14" s="18">
        <v>1</v>
      </c>
      <c r="L14" s="18">
        <v>6</v>
      </c>
    </row>
    <row r="15" spans="1:12">
      <c r="A15" s="6">
        <v>10</v>
      </c>
      <c r="B15" s="8" t="s">
        <v>29</v>
      </c>
      <c r="C15" s="18">
        <v>6</v>
      </c>
      <c r="D15" s="18">
        <v>4</v>
      </c>
      <c r="E15" s="18">
        <v>3</v>
      </c>
      <c r="F15" s="18">
        <v>0</v>
      </c>
      <c r="G15" s="18">
        <v>6</v>
      </c>
      <c r="H15" s="18">
        <v>13</v>
      </c>
      <c r="I15" s="18">
        <v>3</v>
      </c>
      <c r="J15" s="18">
        <v>7</v>
      </c>
      <c r="K15" s="18">
        <v>1</v>
      </c>
      <c r="L15" s="18">
        <v>6</v>
      </c>
    </row>
    <row r="16" spans="1:12">
      <c r="A16" s="6">
        <v>11</v>
      </c>
      <c r="B16" s="8" t="s">
        <v>30</v>
      </c>
      <c r="C16" s="18">
        <v>9</v>
      </c>
      <c r="D16" s="18">
        <v>4</v>
      </c>
      <c r="E16" s="18">
        <v>5</v>
      </c>
      <c r="F16" s="18">
        <v>1</v>
      </c>
      <c r="G16" s="18">
        <v>7</v>
      </c>
      <c r="H16" s="18">
        <v>14</v>
      </c>
      <c r="I16" s="18">
        <v>3</v>
      </c>
      <c r="J16" s="18">
        <v>6</v>
      </c>
      <c r="K16" s="18">
        <v>1</v>
      </c>
      <c r="L16" s="18">
        <v>6</v>
      </c>
    </row>
    <row r="17" spans="1:12">
      <c r="A17" s="6">
        <v>12</v>
      </c>
      <c r="B17" s="8" t="s">
        <v>31</v>
      </c>
      <c r="C17" s="18">
        <v>7</v>
      </c>
      <c r="D17" s="18">
        <v>4</v>
      </c>
      <c r="E17" s="18">
        <v>5</v>
      </c>
      <c r="F17" s="18">
        <v>1</v>
      </c>
      <c r="G17" s="18">
        <v>8</v>
      </c>
      <c r="H17" s="18">
        <v>14</v>
      </c>
      <c r="I17" s="18">
        <v>3</v>
      </c>
      <c r="J17" s="18">
        <v>7</v>
      </c>
      <c r="K17" s="18">
        <v>1</v>
      </c>
      <c r="L17" s="18">
        <v>6</v>
      </c>
    </row>
    <row r="18" spans="1:12">
      <c r="A18" s="6">
        <v>13</v>
      </c>
      <c r="B18" s="8" t="s">
        <v>32</v>
      </c>
      <c r="C18" s="18">
        <v>8</v>
      </c>
      <c r="D18" s="18">
        <v>4</v>
      </c>
      <c r="E18" s="18">
        <v>4</v>
      </c>
      <c r="F18" s="18">
        <v>1</v>
      </c>
      <c r="G18" s="18">
        <v>8</v>
      </c>
      <c r="H18" s="18">
        <v>14</v>
      </c>
      <c r="I18" s="18">
        <v>3</v>
      </c>
      <c r="J18" s="18">
        <v>6</v>
      </c>
      <c r="K18" s="18">
        <v>0</v>
      </c>
      <c r="L18" s="18">
        <v>5</v>
      </c>
    </row>
    <row r="19" spans="1:12" ht="22.5">
      <c r="A19" s="6">
        <v>14</v>
      </c>
      <c r="B19" s="8" t="s">
        <v>33</v>
      </c>
      <c r="C19" s="18">
        <v>8</v>
      </c>
      <c r="D19" s="18">
        <v>4</v>
      </c>
      <c r="E19" s="18">
        <v>5</v>
      </c>
      <c r="F19" s="18">
        <v>1</v>
      </c>
      <c r="G19" s="18">
        <v>8</v>
      </c>
      <c r="H19" s="18">
        <v>14</v>
      </c>
      <c r="I19" s="18">
        <v>3</v>
      </c>
      <c r="J19" s="18">
        <v>7</v>
      </c>
      <c r="K19" s="18">
        <v>1</v>
      </c>
      <c r="L19" s="18">
        <v>7</v>
      </c>
    </row>
    <row r="20" spans="1:12">
      <c r="A20" s="6">
        <v>15</v>
      </c>
      <c r="B20" s="8" t="s">
        <v>34</v>
      </c>
      <c r="C20" s="18">
        <v>8</v>
      </c>
      <c r="D20" s="18">
        <v>4</v>
      </c>
      <c r="E20" s="18">
        <v>4</v>
      </c>
      <c r="F20" s="18">
        <v>1</v>
      </c>
      <c r="G20" s="18">
        <v>7</v>
      </c>
      <c r="H20" s="18">
        <v>14</v>
      </c>
      <c r="I20" s="18">
        <v>3</v>
      </c>
      <c r="J20" s="18">
        <v>5</v>
      </c>
      <c r="K20" s="18">
        <v>1</v>
      </c>
      <c r="L20" s="18">
        <v>6</v>
      </c>
    </row>
    <row r="21" spans="1:12">
      <c r="A21" s="6">
        <v>16</v>
      </c>
      <c r="B21" s="8" t="s">
        <v>35</v>
      </c>
      <c r="C21" s="18">
        <v>9</v>
      </c>
      <c r="D21" s="18">
        <v>4</v>
      </c>
      <c r="E21" s="18">
        <v>5</v>
      </c>
      <c r="F21" s="18">
        <v>1</v>
      </c>
      <c r="G21" s="18">
        <v>8</v>
      </c>
      <c r="H21" s="18">
        <v>14</v>
      </c>
      <c r="I21" s="18">
        <v>3</v>
      </c>
      <c r="J21" s="18">
        <v>7</v>
      </c>
      <c r="K21" s="18">
        <v>1</v>
      </c>
      <c r="L21" s="18">
        <v>7</v>
      </c>
    </row>
    <row r="22" spans="1:12">
      <c r="A22" s="6">
        <v>17</v>
      </c>
      <c r="B22" s="8" t="s">
        <v>36</v>
      </c>
      <c r="C22" s="18">
        <v>8</v>
      </c>
      <c r="D22" s="18">
        <v>4</v>
      </c>
      <c r="E22" s="18">
        <v>5</v>
      </c>
      <c r="F22" s="18">
        <v>1</v>
      </c>
      <c r="G22" s="18">
        <v>8</v>
      </c>
      <c r="H22" s="18">
        <v>8</v>
      </c>
      <c r="I22" s="18">
        <v>3</v>
      </c>
      <c r="J22" s="18">
        <v>7</v>
      </c>
      <c r="K22" s="18">
        <v>1</v>
      </c>
      <c r="L22" s="18">
        <v>7</v>
      </c>
    </row>
    <row r="23" spans="1:12">
      <c r="A23" s="6">
        <v>18</v>
      </c>
      <c r="B23" s="8" t="s">
        <v>37</v>
      </c>
      <c r="C23" s="18">
        <v>8</v>
      </c>
      <c r="D23" s="18">
        <v>2</v>
      </c>
      <c r="E23" s="18">
        <v>4</v>
      </c>
      <c r="F23" s="18">
        <v>1</v>
      </c>
      <c r="G23" s="18">
        <v>5</v>
      </c>
      <c r="H23" s="18">
        <v>14</v>
      </c>
      <c r="I23" s="18">
        <v>4</v>
      </c>
      <c r="J23" s="18">
        <v>6</v>
      </c>
      <c r="K23" s="18">
        <v>1</v>
      </c>
      <c r="L23" s="18">
        <v>6</v>
      </c>
    </row>
    <row r="24" spans="1:12">
      <c r="A24" s="6">
        <v>19</v>
      </c>
      <c r="B24" s="8" t="s">
        <v>38</v>
      </c>
      <c r="C24" s="18">
        <v>8</v>
      </c>
      <c r="D24" s="18">
        <v>2</v>
      </c>
      <c r="E24" s="18">
        <v>5</v>
      </c>
      <c r="F24" s="18">
        <v>1</v>
      </c>
      <c r="G24" s="18">
        <v>7</v>
      </c>
      <c r="H24" s="18">
        <v>12</v>
      </c>
      <c r="I24" s="18">
        <v>4</v>
      </c>
      <c r="J24" s="18">
        <v>7</v>
      </c>
      <c r="K24" s="18">
        <v>1</v>
      </c>
      <c r="L24" s="18">
        <v>7</v>
      </c>
    </row>
    <row r="25" spans="1:12">
      <c r="A25" s="6">
        <v>20</v>
      </c>
      <c r="B25" s="8" t="s">
        <v>39</v>
      </c>
      <c r="C25" s="18">
        <v>6</v>
      </c>
      <c r="D25" s="18">
        <v>2</v>
      </c>
      <c r="E25" s="18">
        <v>5</v>
      </c>
      <c r="F25" s="18">
        <v>1</v>
      </c>
      <c r="G25" s="18">
        <v>8</v>
      </c>
      <c r="H25" s="18">
        <v>14</v>
      </c>
      <c r="I25" s="18">
        <v>4</v>
      </c>
      <c r="J25" s="18">
        <v>7</v>
      </c>
      <c r="K25" s="18">
        <v>1</v>
      </c>
      <c r="L25" s="18">
        <v>6</v>
      </c>
    </row>
    <row r="26" spans="1:12">
      <c r="A26" s="6">
        <v>21</v>
      </c>
      <c r="B26" s="8" t="s">
        <v>40</v>
      </c>
      <c r="C26" s="18">
        <v>8</v>
      </c>
      <c r="D26" s="18">
        <v>2</v>
      </c>
      <c r="E26" s="18">
        <v>3</v>
      </c>
      <c r="F26" s="18">
        <v>1</v>
      </c>
      <c r="G26" s="18">
        <v>5</v>
      </c>
      <c r="H26" s="18">
        <v>11</v>
      </c>
      <c r="I26" s="18">
        <v>1</v>
      </c>
      <c r="J26" s="18">
        <v>7</v>
      </c>
      <c r="K26" s="18">
        <v>1</v>
      </c>
      <c r="L26" s="18">
        <v>5</v>
      </c>
    </row>
    <row r="27" spans="1:12">
      <c r="A27" s="6">
        <v>22</v>
      </c>
      <c r="B27" s="8" t="s">
        <v>41</v>
      </c>
      <c r="C27" s="18">
        <v>8</v>
      </c>
      <c r="D27" s="18">
        <v>2</v>
      </c>
      <c r="E27" s="18">
        <v>5</v>
      </c>
      <c r="F27" s="18">
        <v>1</v>
      </c>
      <c r="G27" s="18">
        <v>8</v>
      </c>
      <c r="H27" s="18">
        <v>14</v>
      </c>
      <c r="I27" s="18">
        <v>4</v>
      </c>
      <c r="J27" s="18">
        <v>7</v>
      </c>
      <c r="K27" s="18">
        <v>1</v>
      </c>
      <c r="L27" s="18">
        <v>7</v>
      </c>
    </row>
    <row r="28" spans="1:12">
      <c r="A28" s="6">
        <v>23</v>
      </c>
      <c r="B28" s="12" t="s">
        <v>42</v>
      </c>
      <c r="C28" s="18">
        <v>9</v>
      </c>
      <c r="D28" s="18">
        <v>2</v>
      </c>
      <c r="E28" s="18">
        <v>5</v>
      </c>
      <c r="F28" s="18">
        <v>1</v>
      </c>
      <c r="G28" s="18">
        <v>8</v>
      </c>
      <c r="H28" s="18">
        <v>14</v>
      </c>
      <c r="I28" s="18">
        <v>4</v>
      </c>
      <c r="J28" s="18">
        <v>4</v>
      </c>
      <c r="K28" s="18">
        <v>1</v>
      </c>
      <c r="L28" s="18">
        <v>7</v>
      </c>
    </row>
    <row r="29" spans="1:12">
      <c r="A29" s="6">
        <v>24</v>
      </c>
      <c r="B29" s="8" t="s">
        <v>43</v>
      </c>
      <c r="C29" s="18">
        <v>8</v>
      </c>
      <c r="D29" s="18">
        <v>2</v>
      </c>
      <c r="E29" s="18">
        <v>5</v>
      </c>
      <c r="F29" s="18">
        <v>1</v>
      </c>
      <c r="G29" s="18">
        <v>8</v>
      </c>
      <c r="H29" s="18">
        <v>14</v>
      </c>
      <c r="I29" s="18">
        <v>4</v>
      </c>
      <c r="J29" s="18">
        <v>7</v>
      </c>
      <c r="K29" s="18">
        <v>1</v>
      </c>
      <c r="L29" s="18">
        <v>7</v>
      </c>
    </row>
    <row r="30" spans="1:12">
      <c r="A30" s="6">
        <v>25</v>
      </c>
      <c r="B30" s="8" t="s">
        <v>44</v>
      </c>
      <c r="C30" s="18">
        <v>8</v>
      </c>
      <c r="D30" s="18">
        <v>2</v>
      </c>
      <c r="E30" s="18">
        <v>4</v>
      </c>
      <c r="F30" s="18">
        <v>1</v>
      </c>
      <c r="G30" s="18">
        <v>8</v>
      </c>
      <c r="H30" s="18">
        <v>14</v>
      </c>
      <c r="I30" s="18">
        <v>4</v>
      </c>
      <c r="J30" s="18">
        <v>7</v>
      </c>
      <c r="K30" s="18">
        <v>1</v>
      </c>
      <c r="L30" s="18">
        <v>6</v>
      </c>
    </row>
    <row r="31" spans="1:12">
      <c r="A31" s="6">
        <v>26</v>
      </c>
      <c r="B31" s="8" t="s">
        <v>45</v>
      </c>
      <c r="C31" s="18">
        <v>8</v>
      </c>
      <c r="D31" s="18">
        <v>2</v>
      </c>
      <c r="E31" s="18">
        <v>5</v>
      </c>
      <c r="F31" s="18">
        <v>1</v>
      </c>
      <c r="G31" s="18">
        <v>8</v>
      </c>
      <c r="H31" s="18">
        <v>14</v>
      </c>
      <c r="I31" s="18">
        <v>4</v>
      </c>
      <c r="J31" s="18">
        <v>7</v>
      </c>
      <c r="K31" s="18">
        <v>1</v>
      </c>
      <c r="L31" s="18">
        <v>7</v>
      </c>
    </row>
    <row r="32" spans="1:12">
      <c r="A32" s="6">
        <v>27</v>
      </c>
      <c r="B32" s="8" t="s">
        <v>46</v>
      </c>
      <c r="C32" s="18">
        <v>8</v>
      </c>
      <c r="D32" s="18">
        <v>2</v>
      </c>
      <c r="E32" s="18">
        <v>5</v>
      </c>
      <c r="F32" s="18">
        <v>1</v>
      </c>
      <c r="G32" s="18">
        <v>7</v>
      </c>
      <c r="H32" s="18">
        <v>14</v>
      </c>
      <c r="I32" s="18">
        <v>4</v>
      </c>
      <c r="J32" s="18">
        <v>7</v>
      </c>
      <c r="K32" s="18">
        <v>1</v>
      </c>
      <c r="L32" s="18">
        <v>7</v>
      </c>
    </row>
    <row r="33" spans="1:12">
      <c r="A33" s="6">
        <v>28</v>
      </c>
      <c r="B33" s="8" t="s">
        <v>47</v>
      </c>
      <c r="C33" s="18">
        <v>9</v>
      </c>
      <c r="D33" s="18">
        <v>2</v>
      </c>
      <c r="E33" s="18">
        <v>5</v>
      </c>
      <c r="F33" s="18">
        <v>1</v>
      </c>
      <c r="G33" s="18">
        <v>8</v>
      </c>
      <c r="H33" s="18">
        <v>14</v>
      </c>
      <c r="I33" s="18">
        <v>4</v>
      </c>
      <c r="J33" s="18">
        <v>7</v>
      </c>
      <c r="K33" s="18">
        <v>1</v>
      </c>
      <c r="L33" s="18">
        <v>7</v>
      </c>
    </row>
    <row r="34" spans="1:12">
      <c r="A34" s="6">
        <v>29</v>
      </c>
      <c r="B34" s="8" t="s">
        <v>48</v>
      </c>
      <c r="C34" s="18">
        <v>8</v>
      </c>
      <c r="D34" s="18">
        <v>2</v>
      </c>
      <c r="E34" s="18">
        <v>5</v>
      </c>
      <c r="F34" s="18">
        <v>1</v>
      </c>
      <c r="G34" s="18">
        <v>8</v>
      </c>
      <c r="H34" s="18">
        <v>8</v>
      </c>
      <c r="I34" s="18">
        <v>4</v>
      </c>
      <c r="J34" s="18">
        <v>7</v>
      </c>
      <c r="K34" s="18">
        <v>1</v>
      </c>
      <c r="L34" s="18">
        <v>6</v>
      </c>
    </row>
    <row r="35" spans="1:12">
      <c r="A35" s="6">
        <v>30</v>
      </c>
      <c r="B35" s="8" t="s">
        <v>49</v>
      </c>
      <c r="C35" s="18">
        <v>8</v>
      </c>
      <c r="D35" s="18">
        <v>2</v>
      </c>
      <c r="E35" s="18">
        <v>5</v>
      </c>
      <c r="F35" s="18">
        <v>1</v>
      </c>
      <c r="G35" s="18">
        <v>7</v>
      </c>
      <c r="H35" s="18">
        <v>14</v>
      </c>
      <c r="I35" s="18">
        <v>4</v>
      </c>
      <c r="J35" s="18">
        <v>7</v>
      </c>
      <c r="K35" s="18">
        <v>1</v>
      </c>
      <c r="L35" s="18">
        <v>7</v>
      </c>
    </row>
    <row r="36" spans="1:12">
      <c r="A36" s="6">
        <v>31</v>
      </c>
      <c r="B36" s="8" t="s">
        <v>50</v>
      </c>
      <c r="C36" s="18">
        <v>9</v>
      </c>
      <c r="D36" s="18">
        <v>2</v>
      </c>
      <c r="E36" s="18">
        <v>4</v>
      </c>
      <c r="F36" s="18">
        <v>1</v>
      </c>
      <c r="G36" s="18">
        <v>7</v>
      </c>
      <c r="H36" s="18">
        <v>14</v>
      </c>
      <c r="I36" s="18">
        <v>4</v>
      </c>
      <c r="J36" s="18">
        <v>7</v>
      </c>
      <c r="K36" s="18">
        <v>1</v>
      </c>
      <c r="L36" s="18">
        <v>5</v>
      </c>
    </row>
    <row r="37" spans="1:12">
      <c r="A37" s="6">
        <v>32</v>
      </c>
      <c r="B37" s="8" t="s">
        <v>51</v>
      </c>
      <c r="C37" s="18">
        <v>6</v>
      </c>
      <c r="D37" s="18">
        <v>2</v>
      </c>
      <c r="E37" s="18">
        <v>5</v>
      </c>
      <c r="F37" s="18">
        <v>1</v>
      </c>
      <c r="G37" s="18">
        <v>6</v>
      </c>
      <c r="H37" s="18">
        <v>9</v>
      </c>
      <c r="I37" s="18">
        <v>3</v>
      </c>
      <c r="J37" s="18">
        <v>6</v>
      </c>
      <c r="K37" s="18">
        <v>1</v>
      </c>
      <c r="L37" s="18">
        <v>5</v>
      </c>
    </row>
    <row r="38" spans="1:12">
      <c r="A38" s="6">
        <v>33</v>
      </c>
      <c r="B38" s="8" t="s">
        <v>52</v>
      </c>
      <c r="C38" s="18">
        <v>9</v>
      </c>
      <c r="D38" s="18">
        <v>2</v>
      </c>
      <c r="E38" s="18">
        <v>3</v>
      </c>
      <c r="F38" s="18">
        <v>1</v>
      </c>
      <c r="G38" s="18">
        <v>5</v>
      </c>
      <c r="H38" s="18">
        <v>11</v>
      </c>
      <c r="I38" s="18">
        <v>2</v>
      </c>
      <c r="J38" s="18">
        <v>6</v>
      </c>
      <c r="K38" s="18">
        <v>1</v>
      </c>
      <c r="L38" s="18">
        <v>5</v>
      </c>
    </row>
    <row r="39" spans="1:12">
      <c r="A39" s="6">
        <v>34</v>
      </c>
      <c r="B39" s="13" t="s">
        <v>53</v>
      </c>
      <c r="C39" s="18">
        <v>6</v>
      </c>
      <c r="D39" s="18">
        <v>2</v>
      </c>
      <c r="E39" s="18">
        <v>5</v>
      </c>
      <c r="F39" s="18">
        <v>1</v>
      </c>
      <c r="G39" s="18">
        <v>8</v>
      </c>
      <c r="H39" s="18">
        <v>8</v>
      </c>
      <c r="I39" s="18">
        <v>4</v>
      </c>
      <c r="J39" s="18">
        <v>4</v>
      </c>
      <c r="K39" s="18">
        <v>1</v>
      </c>
      <c r="L39" s="18">
        <v>6</v>
      </c>
    </row>
    <row r="40" spans="1:12">
      <c r="A40" s="6">
        <v>35</v>
      </c>
      <c r="B40" s="41" t="s">
        <v>54</v>
      </c>
    </row>
    <row r="41" spans="1:12">
      <c r="A41" s="6"/>
      <c r="B41" s="41"/>
    </row>
    <row r="42" spans="1:12">
      <c r="A42" s="6"/>
      <c r="B42" s="41"/>
    </row>
    <row r="43" spans="1:12">
      <c r="A43" s="6"/>
      <c r="B43" s="41"/>
    </row>
    <row r="44" spans="1:12">
      <c r="A44" s="6"/>
      <c r="B44" s="41"/>
    </row>
    <row r="45" spans="1:12">
      <c r="A45" s="6"/>
      <c r="B45" s="42"/>
    </row>
    <row r="46" spans="1:12">
      <c r="A46" s="6"/>
      <c r="B46" s="41"/>
    </row>
    <row r="47" spans="1:12">
      <c r="A47" s="6"/>
      <c r="B47" s="41"/>
    </row>
    <row r="48" spans="1:12">
      <c r="A48" s="6"/>
      <c r="B48" s="41"/>
    </row>
    <row r="49" spans="1:2">
      <c r="A49" s="6"/>
      <c r="B49" s="41"/>
    </row>
    <row r="50" spans="1:2">
      <c r="A50" s="6"/>
      <c r="B50" s="41"/>
    </row>
    <row r="51" spans="1:2">
      <c r="A51" s="6"/>
      <c r="B51" s="41"/>
    </row>
    <row r="52" spans="1:2">
      <c r="A52" s="6"/>
      <c r="B52" s="43"/>
    </row>
    <row r="53" spans="1:2">
      <c r="A53" s="6"/>
      <c r="B53" s="42"/>
    </row>
    <row r="54" spans="1:2">
      <c r="A54" s="6"/>
      <c r="B54" s="41"/>
    </row>
    <row r="55" spans="1:2">
      <c r="A55" s="6"/>
      <c r="B55" s="41"/>
    </row>
    <row r="56" spans="1:2">
      <c r="A56" s="6"/>
      <c r="B56" s="41"/>
    </row>
    <row r="57" spans="1:2">
      <c r="A57" s="6"/>
      <c r="B57" s="41"/>
    </row>
    <row r="58" spans="1:2">
      <c r="A58" s="6"/>
      <c r="B58" s="41"/>
    </row>
    <row r="59" spans="1:2">
      <c r="A59" s="6"/>
      <c r="B59" s="41"/>
    </row>
    <row r="60" spans="1:2">
      <c r="A60" s="6"/>
      <c r="B60" s="41"/>
    </row>
    <row r="61" spans="1:2">
      <c r="A61" s="6"/>
      <c r="B61" s="41"/>
    </row>
    <row r="62" spans="1:2">
      <c r="A62" s="6"/>
      <c r="B62" s="41"/>
    </row>
    <row r="63" spans="1:2">
      <c r="A63" s="6"/>
      <c r="B63" s="44"/>
    </row>
  </sheetData>
  <mergeCells count="8">
    <mergeCell ref="A1:L1"/>
    <mergeCell ref="A2:L2"/>
    <mergeCell ref="C3:D3"/>
    <mergeCell ref="E3:F3"/>
    <mergeCell ref="H3:I3"/>
    <mergeCell ref="J3:K3"/>
    <mergeCell ref="A3:A5"/>
    <mergeCell ref="B3:B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40386-0E3D-46D0-A27C-DB7A1EC49167}">
  <dimension ref="A1:O63"/>
  <sheetViews>
    <sheetView workbookViewId="0">
      <selection activeCell="M6" sqref="M6:M40"/>
    </sheetView>
  </sheetViews>
  <sheetFormatPr defaultRowHeight="15"/>
  <cols>
    <col min="1" max="1" width="4.140625" customWidth="1"/>
    <col min="2" max="2" width="27.42578125" customWidth="1"/>
    <col min="3" max="13" width="13.42578125" style="19" customWidth="1"/>
  </cols>
  <sheetData>
    <row r="1" spans="1:15" ht="23.25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5" ht="23.25">
      <c r="A2" s="81" t="s">
        <v>113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</row>
    <row r="3" spans="1:15">
      <c r="A3" s="84" t="s">
        <v>2</v>
      </c>
      <c r="B3" s="87" t="s">
        <v>3</v>
      </c>
      <c r="C3" s="90" t="s">
        <v>4</v>
      </c>
      <c r="D3" s="90"/>
      <c r="E3" s="90" t="s">
        <v>5</v>
      </c>
      <c r="F3" s="90"/>
      <c r="G3" s="45" t="s">
        <v>6</v>
      </c>
      <c r="H3" s="90" t="s">
        <v>7</v>
      </c>
      <c r="I3" s="90"/>
      <c r="J3" s="90" t="s">
        <v>8</v>
      </c>
      <c r="K3" s="90"/>
      <c r="L3" s="90" t="s">
        <v>9</v>
      </c>
      <c r="M3" s="90"/>
    </row>
    <row r="4" spans="1:15" ht="72">
      <c r="A4" s="85"/>
      <c r="B4" s="88"/>
      <c r="C4" s="46" t="s">
        <v>114</v>
      </c>
      <c r="D4" s="46" t="s">
        <v>115</v>
      </c>
      <c r="E4" s="46" t="s">
        <v>116</v>
      </c>
      <c r="F4" s="46" t="s">
        <v>117</v>
      </c>
      <c r="G4" s="46" t="s">
        <v>118</v>
      </c>
      <c r="H4" s="46" t="s">
        <v>57</v>
      </c>
      <c r="I4" s="46" t="s">
        <v>119</v>
      </c>
      <c r="J4" s="46" t="s">
        <v>120</v>
      </c>
      <c r="K4" s="46" t="s">
        <v>63</v>
      </c>
      <c r="L4" s="46" t="s">
        <v>121</v>
      </c>
      <c r="M4" s="46" t="s">
        <v>122</v>
      </c>
    </row>
    <row r="5" spans="1:15" ht="24">
      <c r="A5" s="86"/>
      <c r="B5" s="89"/>
      <c r="C5" s="46" t="s">
        <v>19</v>
      </c>
      <c r="D5" s="46" t="s">
        <v>19</v>
      </c>
      <c r="E5" s="46" t="s">
        <v>19</v>
      </c>
      <c r="F5" s="46" t="s">
        <v>19</v>
      </c>
      <c r="G5" s="46" t="s">
        <v>19</v>
      </c>
      <c r="H5" s="46" t="s">
        <v>19</v>
      </c>
      <c r="I5" s="46" t="s">
        <v>19</v>
      </c>
      <c r="J5" s="46" t="s">
        <v>19</v>
      </c>
      <c r="K5" s="46" t="s">
        <v>19</v>
      </c>
      <c r="L5" s="46" t="s">
        <v>19</v>
      </c>
      <c r="M5" s="46" t="s">
        <v>19</v>
      </c>
    </row>
    <row r="6" spans="1:15">
      <c r="A6" s="47">
        <v>1</v>
      </c>
      <c r="B6" s="48" t="s">
        <v>20</v>
      </c>
      <c r="C6" s="19">
        <v>15</v>
      </c>
      <c r="D6" s="19">
        <v>14</v>
      </c>
      <c r="E6" s="19">
        <v>15</v>
      </c>
      <c r="F6" s="19">
        <v>8</v>
      </c>
      <c r="G6" s="18">
        <v>20</v>
      </c>
      <c r="H6" s="19">
        <v>17</v>
      </c>
      <c r="I6" s="19">
        <v>6</v>
      </c>
      <c r="J6" s="19">
        <v>12</v>
      </c>
      <c r="K6" s="19">
        <v>4</v>
      </c>
      <c r="L6" s="19">
        <v>20</v>
      </c>
      <c r="M6" s="19">
        <v>5</v>
      </c>
      <c r="O6" s="49"/>
    </row>
    <row r="7" spans="1:15">
      <c r="A7" s="47">
        <v>2</v>
      </c>
      <c r="B7" s="48" t="s">
        <v>21</v>
      </c>
      <c r="C7" s="19">
        <v>16</v>
      </c>
      <c r="D7" s="19">
        <v>12</v>
      </c>
      <c r="E7" s="19">
        <v>14</v>
      </c>
      <c r="F7" s="19">
        <v>8</v>
      </c>
      <c r="G7" s="18">
        <v>15</v>
      </c>
      <c r="H7" s="19">
        <v>17</v>
      </c>
      <c r="I7" s="19">
        <v>6</v>
      </c>
      <c r="J7" s="19">
        <v>11</v>
      </c>
      <c r="K7" s="19">
        <v>3</v>
      </c>
      <c r="L7" s="19">
        <v>17</v>
      </c>
      <c r="M7" s="19">
        <v>5</v>
      </c>
      <c r="O7" s="49"/>
    </row>
    <row r="8" spans="1:15">
      <c r="A8" s="47">
        <v>3</v>
      </c>
      <c r="B8" s="48" t="s">
        <v>22</v>
      </c>
      <c r="C8" s="19">
        <v>6</v>
      </c>
      <c r="D8" s="19">
        <v>6</v>
      </c>
      <c r="E8" s="19">
        <v>6</v>
      </c>
      <c r="F8" s="19">
        <v>5</v>
      </c>
      <c r="G8" s="18">
        <v>10</v>
      </c>
      <c r="H8" s="19">
        <v>6</v>
      </c>
      <c r="I8" s="19">
        <v>3</v>
      </c>
      <c r="J8" s="19">
        <v>6</v>
      </c>
      <c r="K8" s="19">
        <v>3</v>
      </c>
      <c r="L8" s="19">
        <v>8</v>
      </c>
      <c r="M8" s="19">
        <v>4</v>
      </c>
      <c r="O8" s="49"/>
    </row>
    <row r="9" spans="1:15">
      <c r="A9" s="47">
        <v>4</v>
      </c>
      <c r="B9" s="48" t="s">
        <v>23</v>
      </c>
      <c r="C9" s="19">
        <v>14</v>
      </c>
      <c r="D9" s="19">
        <v>14</v>
      </c>
      <c r="E9" s="19">
        <v>12</v>
      </c>
      <c r="F9" s="19">
        <v>8</v>
      </c>
      <c r="G9" s="18">
        <v>18</v>
      </c>
      <c r="H9" s="19">
        <v>15</v>
      </c>
      <c r="I9" s="19">
        <v>6</v>
      </c>
      <c r="J9" s="19">
        <v>12</v>
      </c>
      <c r="K9" s="19">
        <v>3</v>
      </c>
      <c r="L9" s="19">
        <v>14</v>
      </c>
      <c r="M9" s="19">
        <v>5</v>
      </c>
      <c r="O9" s="50"/>
    </row>
    <row r="10" spans="1:15">
      <c r="A10" s="47">
        <v>5</v>
      </c>
      <c r="B10" s="48" t="s">
        <v>24</v>
      </c>
      <c r="C10" s="19">
        <v>11</v>
      </c>
      <c r="D10" s="19">
        <v>14</v>
      </c>
      <c r="E10" s="19">
        <v>12</v>
      </c>
      <c r="F10" s="19">
        <v>8</v>
      </c>
      <c r="G10" s="18">
        <v>18</v>
      </c>
      <c r="H10" s="19">
        <v>14</v>
      </c>
      <c r="I10" s="19">
        <v>6</v>
      </c>
      <c r="J10" s="19">
        <v>9</v>
      </c>
      <c r="K10" s="19">
        <v>2</v>
      </c>
      <c r="L10" s="19">
        <v>18</v>
      </c>
      <c r="M10" s="19">
        <v>5</v>
      </c>
      <c r="O10" s="50"/>
    </row>
    <row r="11" spans="1:15">
      <c r="A11" s="47">
        <v>6</v>
      </c>
      <c r="B11" s="48" t="s">
        <v>25</v>
      </c>
      <c r="C11" s="19">
        <v>18</v>
      </c>
      <c r="D11" s="19">
        <v>14</v>
      </c>
      <c r="E11" s="19">
        <v>15</v>
      </c>
      <c r="F11" s="19">
        <v>8</v>
      </c>
      <c r="G11" s="18">
        <v>20</v>
      </c>
      <c r="H11" s="19">
        <v>17</v>
      </c>
      <c r="I11" s="19">
        <v>6</v>
      </c>
      <c r="J11" s="19">
        <v>13</v>
      </c>
      <c r="K11" s="19">
        <v>4</v>
      </c>
      <c r="L11" s="19">
        <v>20</v>
      </c>
      <c r="M11" s="19">
        <v>5</v>
      </c>
      <c r="O11" s="50"/>
    </row>
    <row r="12" spans="1:15">
      <c r="A12" s="47">
        <v>7</v>
      </c>
      <c r="B12" s="48" t="s">
        <v>26</v>
      </c>
      <c r="C12" s="19">
        <v>14</v>
      </c>
      <c r="D12" s="19">
        <v>12</v>
      </c>
      <c r="E12" s="19">
        <v>13</v>
      </c>
      <c r="F12" s="19">
        <v>8</v>
      </c>
      <c r="G12" s="18">
        <v>15</v>
      </c>
      <c r="H12" s="19">
        <v>17</v>
      </c>
      <c r="I12" s="19">
        <v>5</v>
      </c>
      <c r="J12" s="19">
        <v>10</v>
      </c>
      <c r="K12" s="19">
        <v>3</v>
      </c>
      <c r="L12" s="19">
        <v>17</v>
      </c>
      <c r="M12" s="19">
        <v>5</v>
      </c>
      <c r="O12" s="50"/>
    </row>
    <row r="13" spans="1:15">
      <c r="A13" s="47">
        <v>8</v>
      </c>
      <c r="B13" s="48" t="s">
        <v>27</v>
      </c>
      <c r="C13" s="19">
        <v>15</v>
      </c>
      <c r="D13" s="19">
        <v>12</v>
      </c>
      <c r="E13" s="19">
        <v>15</v>
      </c>
      <c r="F13" s="19">
        <v>5</v>
      </c>
      <c r="G13" s="18">
        <v>15</v>
      </c>
      <c r="H13" s="19">
        <v>17</v>
      </c>
      <c r="I13" s="19">
        <v>6</v>
      </c>
      <c r="J13" s="19">
        <v>13</v>
      </c>
      <c r="K13" s="19">
        <v>4</v>
      </c>
      <c r="L13" s="19">
        <v>17</v>
      </c>
      <c r="M13" s="19">
        <v>5</v>
      </c>
      <c r="O13" s="50"/>
    </row>
    <row r="14" spans="1:15">
      <c r="A14" s="47">
        <v>9</v>
      </c>
      <c r="B14" s="48" t="s">
        <v>28</v>
      </c>
      <c r="C14" s="19">
        <v>12</v>
      </c>
      <c r="D14" s="19">
        <v>12</v>
      </c>
      <c r="E14" s="19">
        <v>14</v>
      </c>
      <c r="F14" s="19">
        <v>8</v>
      </c>
      <c r="G14" s="18">
        <v>15</v>
      </c>
      <c r="H14" s="19">
        <v>16</v>
      </c>
      <c r="I14" s="19">
        <v>6</v>
      </c>
      <c r="J14" s="19">
        <v>13</v>
      </c>
      <c r="K14" s="19">
        <v>4</v>
      </c>
      <c r="L14" s="19">
        <v>17</v>
      </c>
      <c r="M14" s="19">
        <v>4</v>
      </c>
      <c r="O14" s="50"/>
    </row>
    <row r="15" spans="1:15">
      <c r="A15" s="47">
        <v>10</v>
      </c>
      <c r="B15" s="48" t="s">
        <v>29</v>
      </c>
      <c r="C15" s="19">
        <v>9</v>
      </c>
      <c r="D15" s="19">
        <v>10</v>
      </c>
      <c r="E15" s="19">
        <v>12</v>
      </c>
      <c r="F15" s="19">
        <v>8</v>
      </c>
      <c r="G15" s="18">
        <v>10</v>
      </c>
      <c r="H15" s="19">
        <v>12</v>
      </c>
      <c r="I15" s="19">
        <v>6</v>
      </c>
      <c r="J15" s="19">
        <v>9</v>
      </c>
      <c r="K15" s="19">
        <v>3</v>
      </c>
      <c r="L15" s="19">
        <v>10</v>
      </c>
      <c r="M15" s="19">
        <v>4</v>
      </c>
      <c r="O15" s="50"/>
    </row>
    <row r="16" spans="1:15">
      <c r="A16" s="47">
        <v>11</v>
      </c>
      <c r="B16" s="48" t="s">
        <v>30</v>
      </c>
      <c r="C16" s="19">
        <v>13</v>
      </c>
      <c r="D16" s="19">
        <v>14</v>
      </c>
      <c r="E16" s="19">
        <v>15</v>
      </c>
      <c r="F16" s="19">
        <v>8</v>
      </c>
      <c r="G16" s="18">
        <v>18</v>
      </c>
      <c r="H16" s="19">
        <v>17</v>
      </c>
      <c r="I16" s="19">
        <v>6</v>
      </c>
      <c r="J16" s="19">
        <v>13</v>
      </c>
      <c r="K16" s="19">
        <v>4</v>
      </c>
      <c r="L16" s="19">
        <v>20</v>
      </c>
      <c r="M16" s="19">
        <v>5</v>
      </c>
      <c r="O16" s="50"/>
    </row>
    <row r="17" spans="1:15">
      <c r="A17" s="47">
        <v>12</v>
      </c>
      <c r="B17" s="48" t="s">
        <v>31</v>
      </c>
      <c r="C17" s="19">
        <v>16</v>
      </c>
      <c r="D17" s="19">
        <v>14</v>
      </c>
      <c r="E17" s="19">
        <v>13</v>
      </c>
      <c r="F17" s="19">
        <v>8</v>
      </c>
      <c r="G17" s="18">
        <v>12</v>
      </c>
      <c r="H17" s="19">
        <v>16</v>
      </c>
      <c r="I17" s="19">
        <v>6</v>
      </c>
      <c r="J17" s="19">
        <v>12</v>
      </c>
      <c r="K17" s="19">
        <v>4</v>
      </c>
      <c r="L17" s="19">
        <v>15</v>
      </c>
      <c r="M17" s="19">
        <v>5</v>
      </c>
      <c r="O17" s="50"/>
    </row>
    <row r="18" spans="1:15">
      <c r="A18" s="47">
        <v>13</v>
      </c>
      <c r="B18" s="48" t="s">
        <v>32</v>
      </c>
      <c r="C18" s="19">
        <v>15</v>
      </c>
      <c r="D18" s="19">
        <v>14</v>
      </c>
      <c r="E18" s="19">
        <v>15</v>
      </c>
      <c r="F18" s="19">
        <v>8</v>
      </c>
      <c r="G18" s="18">
        <v>20</v>
      </c>
      <c r="H18" s="19">
        <v>17</v>
      </c>
      <c r="I18" s="19">
        <v>6</v>
      </c>
      <c r="J18" s="19">
        <v>13</v>
      </c>
      <c r="K18" s="19">
        <v>4</v>
      </c>
      <c r="L18" s="19">
        <v>20</v>
      </c>
      <c r="M18" s="19">
        <v>5</v>
      </c>
      <c r="O18" s="50"/>
    </row>
    <row r="19" spans="1:15" ht="22.5">
      <c r="A19" s="47">
        <v>14</v>
      </c>
      <c r="B19" s="48" t="s">
        <v>33</v>
      </c>
      <c r="C19" s="19">
        <v>15</v>
      </c>
      <c r="D19" s="19">
        <v>14</v>
      </c>
      <c r="E19" s="19">
        <v>15</v>
      </c>
      <c r="F19" s="19">
        <v>8</v>
      </c>
      <c r="G19" s="18">
        <v>20</v>
      </c>
      <c r="H19" s="19">
        <v>17</v>
      </c>
      <c r="I19" s="19">
        <v>6</v>
      </c>
      <c r="J19" s="19">
        <v>13</v>
      </c>
      <c r="K19" s="19">
        <v>4</v>
      </c>
      <c r="L19" s="19">
        <v>19</v>
      </c>
      <c r="M19" s="19">
        <v>5</v>
      </c>
      <c r="O19" s="50"/>
    </row>
    <row r="20" spans="1:15">
      <c r="A20" s="47">
        <v>15</v>
      </c>
      <c r="B20" s="48" t="s">
        <v>34</v>
      </c>
      <c r="C20" s="19">
        <v>17</v>
      </c>
      <c r="D20" s="19">
        <v>14</v>
      </c>
      <c r="E20" s="19">
        <v>12</v>
      </c>
      <c r="F20" s="19">
        <v>8</v>
      </c>
      <c r="G20" s="18">
        <v>19</v>
      </c>
      <c r="H20" s="19">
        <v>13</v>
      </c>
      <c r="I20" s="19">
        <v>4</v>
      </c>
      <c r="J20" s="19">
        <v>9</v>
      </c>
      <c r="K20" s="19">
        <v>3</v>
      </c>
      <c r="L20" s="19">
        <v>19</v>
      </c>
      <c r="M20" s="19">
        <v>5</v>
      </c>
      <c r="O20" s="50"/>
    </row>
    <row r="21" spans="1:15">
      <c r="A21" s="47">
        <v>16</v>
      </c>
      <c r="B21" s="48" t="s">
        <v>35</v>
      </c>
      <c r="C21" s="19">
        <v>14</v>
      </c>
      <c r="D21" s="19">
        <v>14</v>
      </c>
      <c r="E21" s="19">
        <v>15</v>
      </c>
      <c r="F21" s="19">
        <v>8</v>
      </c>
      <c r="G21" s="18">
        <v>19</v>
      </c>
      <c r="H21" s="19">
        <v>17</v>
      </c>
      <c r="I21" s="19">
        <v>5</v>
      </c>
      <c r="J21" s="19">
        <v>13</v>
      </c>
      <c r="K21" s="19">
        <v>4</v>
      </c>
      <c r="L21" s="19">
        <v>16</v>
      </c>
      <c r="M21" s="19">
        <v>5</v>
      </c>
      <c r="O21" s="50"/>
    </row>
    <row r="22" spans="1:15">
      <c r="A22" s="47">
        <v>17</v>
      </c>
      <c r="B22" s="48" t="s">
        <v>36</v>
      </c>
      <c r="C22" s="19">
        <v>16</v>
      </c>
      <c r="D22" s="19">
        <v>13</v>
      </c>
      <c r="E22" s="19">
        <v>15</v>
      </c>
      <c r="F22" s="19">
        <v>8</v>
      </c>
      <c r="G22" s="18">
        <v>15</v>
      </c>
      <c r="H22" s="19">
        <v>17</v>
      </c>
      <c r="I22" s="19">
        <v>6</v>
      </c>
      <c r="J22" s="19">
        <v>12</v>
      </c>
      <c r="K22" s="19">
        <v>4</v>
      </c>
      <c r="L22" s="19">
        <v>17</v>
      </c>
      <c r="M22" s="19">
        <v>5</v>
      </c>
      <c r="O22" s="50"/>
    </row>
    <row r="23" spans="1:15">
      <c r="A23" s="47">
        <v>18</v>
      </c>
      <c r="B23" s="48" t="s">
        <v>37</v>
      </c>
      <c r="C23" s="19">
        <v>15</v>
      </c>
      <c r="D23" s="19">
        <v>10</v>
      </c>
      <c r="E23" s="19">
        <v>14</v>
      </c>
      <c r="F23" s="19">
        <v>8</v>
      </c>
      <c r="G23" s="18">
        <v>17</v>
      </c>
      <c r="H23" s="19">
        <v>17</v>
      </c>
      <c r="I23" s="19">
        <v>8</v>
      </c>
      <c r="J23" s="19">
        <v>12</v>
      </c>
      <c r="K23" s="19">
        <v>4</v>
      </c>
      <c r="L23" s="19">
        <v>16</v>
      </c>
      <c r="M23" s="19">
        <v>5</v>
      </c>
      <c r="O23" s="50"/>
    </row>
    <row r="24" spans="1:15">
      <c r="A24" s="47">
        <v>19</v>
      </c>
      <c r="B24" s="48" t="s">
        <v>38</v>
      </c>
      <c r="C24" s="19">
        <v>13</v>
      </c>
      <c r="D24" s="19">
        <v>10</v>
      </c>
      <c r="E24" s="19">
        <v>11</v>
      </c>
      <c r="F24" s="19">
        <v>8</v>
      </c>
      <c r="G24" s="18">
        <v>14</v>
      </c>
      <c r="H24" s="19">
        <v>14</v>
      </c>
      <c r="I24" s="19">
        <v>3</v>
      </c>
      <c r="J24" s="19">
        <v>12</v>
      </c>
      <c r="K24" s="19">
        <v>4</v>
      </c>
      <c r="L24" s="19">
        <v>14</v>
      </c>
      <c r="M24" s="19">
        <v>5</v>
      </c>
      <c r="O24" s="50"/>
    </row>
    <row r="25" spans="1:15">
      <c r="A25" s="47">
        <v>20</v>
      </c>
      <c r="B25" s="48" t="s">
        <v>39</v>
      </c>
      <c r="C25" s="19">
        <v>14</v>
      </c>
      <c r="D25" s="19">
        <v>12</v>
      </c>
      <c r="E25" s="19">
        <v>12</v>
      </c>
      <c r="F25" s="19">
        <v>4</v>
      </c>
      <c r="G25" s="18">
        <v>14</v>
      </c>
      <c r="H25" s="19">
        <v>13</v>
      </c>
      <c r="I25" s="19">
        <v>4</v>
      </c>
      <c r="J25" s="19">
        <v>12</v>
      </c>
      <c r="K25" s="19">
        <v>4</v>
      </c>
      <c r="L25" s="19">
        <v>16</v>
      </c>
      <c r="M25" s="19">
        <v>5</v>
      </c>
      <c r="O25" s="50"/>
    </row>
    <row r="26" spans="1:15">
      <c r="A26" s="47">
        <v>21</v>
      </c>
      <c r="B26" s="48" t="s">
        <v>40</v>
      </c>
      <c r="C26" s="19">
        <v>9</v>
      </c>
      <c r="D26" s="19">
        <v>12</v>
      </c>
      <c r="E26" s="19">
        <v>6</v>
      </c>
      <c r="F26" s="19">
        <v>3</v>
      </c>
      <c r="G26" s="18">
        <v>8</v>
      </c>
      <c r="H26" s="19">
        <v>9</v>
      </c>
      <c r="I26" s="19">
        <v>5</v>
      </c>
      <c r="J26" s="19">
        <v>7</v>
      </c>
      <c r="K26" s="19">
        <v>2</v>
      </c>
      <c r="L26" s="19">
        <v>14</v>
      </c>
      <c r="M26" s="19">
        <v>5</v>
      </c>
      <c r="O26" s="50"/>
    </row>
    <row r="27" spans="1:15">
      <c r="A27" s="47">
        <v>22</v>
      </c>
      <c r="B27" s="48" t="s">
        <v>41</v>
      </c>
      <c r="C27" s="19">
        <v>14</v>
      </c>
      <c r="D27" s="19">
        <v>11</v>
      </c>
      <c r="E27" s="19">
        <v>14</v>
      </c>
      <c r="F27" s="19">
        <v>8</v>
      </c>
      <c r="G27" s="18">
        <v>15</v>
      </c>
      <c r="H27" s="19">
        <v>17</v>
      </c>
      <c r="I27" s="19">
        <v>6</v>
      </c>
      <c r="J27" s="19">
        <v>13</v>
      </c>
      <c r="K27" s="19">
        <v>4</v>
      </c>
      <c r="L27" s="19">
        <v>17</v>
      </c>
      <c r="M27" s="19">
        <v>2</v>
      </c>
      <c r="O27" s="50"/>
    </row>
    <row r="28" spans="1:15">
      <c r="A28" s="47">
        <v>23</v>
      </c>
      <c r="B28" s="51" t="s">
        <v>42</v>
      </c>
      <c r="C28" s="19">
        <v>18</v>
      </c>
      <c r="D28" s="19">
        <v>11</v>
      </c>
      <c r="E28" s="19">
        <v>10</v>
      </c>
      <c r="F28" s="19">
        <v>8</v>
      </c>
      <c r="G28" s="18">
        <v>18</v>
      </c>
      <c r="H28" s="19">
        <v>15</v>
      </c>
      <c r="I28" s="19">
        <v>8</v>
      </c>
      <c r="J28" s="19">
        <v>14</v>
      </c>
      <c r="K28" s="19">
        <v>4</v>
      </c>
      <c r="L28" s="19">
        <v>17</v>
      </c>
      <c r="M28" s="19">
        <v>5</v>
      </c>
      <c r="O28" s="50"/>
    </row>
    <row r="29" spans="1:15">
      <c r="A29" s="47">
        <v>24</v>
      </c>
      <c r="B29" s="48" t="s">
        <v>43</v>
      </c>
      <c r="C29" s="19">
        <v>15</v>
      </c>
      <c r="D29" s="19">
        <v>12</v>
      </c>
      <c r="E29" s="19">
        <v>15</v>
      </c>
      <c r="F29" s="19">
        <v>8</v>
      </c>
      <c r="G29" s="18">
        <v>20</v>
      </c>
      <c r="H29" s="19">
        <v>17</v>
      </c>
      <c r="I29" s="19">
        <v>6</v>
      </c>
      <c r="J29" s="19">
        <v>13</v>
      </c>
      <c r="K29" s="19">
        <v>4</v>
      </c>
      <c r="L29" s="19">
        <v>20</v>
      </c>
      <c r="M29" s="19">
        <v>5</v>
      </c>
      <c r="O29" s="50"/>
    </row>
    <row r="30" spans="1:15">
      <c r="A30" s="47">
        <v>25</v>
      </c>
      <c r="B30" s="48" t="s">
        <v>44</v>
      </c>
      <c r="C30" s="19">
        <v>15</v>
      </c>
      <c r="D30" s="19">
        <v>12</v>
      </c>
      <c r="E30" s="19">
        <v>15</v>
      </c>
      <c r="F30" s="19">
        <v>8</v>
      </c>
      <c r="G30" s="18">
        <v>20</v>
      </c>
      <c r="H30" s="19">
        <v>17</v>
      </c>
      <c r="I30" s="19">
        <v>8</v>
      </c>
      <c r="J30" s="19">
        <v>11</v>
      </c>
      <c r="K30" s="19">
        <v>4</v>
      </c>
      <c r="L30" s="19">
        <v>18</v>
      </c>
      <c r="M30" s="19">
        <v>5</v>
      </c>
      <c r="O30" s="50"/>
    </row>
    <row r="31" spans="1:15">
      <c r="A31" s="47">
        <v>26</v>
      </c>
      <c r="B31" s="48" t="s">
        <v>45</v>
      </c>
      <c r="C31" s="19">
        <v>15</v>
      </c>
      <c r="D31" s="19">
        <v>11</v>
      </c>
      <c r="E31" s="19">
        <v>15</v>
      </c>
      <c r="F31" s="19">
        <v>8</v>
      </c>
      <c r="G31" s="18">
        <v>15</v>
      </c>
      <c r="H31" s="19">
        <v>17</v>
      </c>
      <c r="I31" s="19">
        <v>8</v>
      </c>
      <c r="J31" s="19">
        <v>13</v>
      </c>
      <c r="K31" s="19">
        <v>4</v>
      </c>
      <c r="L31" s="19">
        <v>17</v>
      </c>
      <c r="M31" s="19">
        <v>5</v>
      </c>
      <c r="O31" s="50"/>
    </row>
    <row r="32" spans="1:15">
      <c r="A32" s="47">
        <v>27</v>
      </c>
      <c r="B32" s="48" t="s">
        <v>46</v>
      </c>
      <c r="C32" s="19">
        <v>10</v>
      </c>
      <c r="D32" s="19">
        <v>12</v>
      </c>
      <c r="E32" s="19">
        <v>10</v>
      </c>
      <c r="F32" s="19">
        <v>2</v>
      </c>
      <c r="G32" s="18">
        <v>11</v>
      </c>
      <c r="H32" s="19">
        <v>11</v>
      </c>
      <c r="I32" s="19">
        <v>8</v>
      </c>
      <c r="J32" s="19">
        <v>8</v>
      </c>
      <c r="K32" s="19">
        <v>4</v>
      </c>
      <c r="L32" s="19">
        <v>13</v>
      </c>
      <c r="M32" s="19">
        <v>5</v>
      </c>
      <c r="O32" s="50"/>
    </row>
    <row r="33" spans="1:15">
      <c r="A33" s="47">
        <v>28</v>
      </c>
      <c r="B33" s="48" t="s">
        <v>47</v>
      </c>
      <c r="C33" s="19">
        <v>4</v>
      </c>
      <c r="D33" s="19">
        <v>5</v>
      </c>
      <c r="E33" s="19">
        <v>0</v>
      </c>
      <c r="F33" s="19">
        <v>2</v>
      </c>
      <c r="G33" s="18">
        <v>5</v>
      </c>
      <c r="H33" s="19">
        <v>5</v>
      </c>
      <c r="I33" s="19">
        <v>4</v>
      </c>
      <c r="J33" s="19">
        <v>5</v>
      </c>
      <c r="K33" s="19">
        <v>1</v>
      </c>
      <c r="L33" s="19">
        <v>5</v>
      </c>
      <c r="M33" s="19">
        <v>2</v>
      </c>
      <c r="O33" s="50"/>
    </row>
    <row r="34" spans="1:15">
      <c r="A34" s="47">
        <v>29</v>
      </c>
      <c r="B34" s="48" t="s">
        <v>48</v>
      </c>
      <c r="C34" s="19">
        <v>11</v>
      </c>
      <c r="D34" s="19">
        <v>12</v>
      </c>
      <c r="E34" s="19">
        <v>12</v>
      </c>
      <c r="F34" s="19">
        <v>8</v>
      </c>
      <c r="G34" s="18">
        <v>17</v>
      </c>
      <c r="H34" s="19">
        <v>14</v>
      </c>
      <c r="I34" s="19">
        <v>3</v>
      </c>
      <c r="J34" s="19">
        <v>8</v>
      </c>
      <c r="K34" s="19">
        <v>2</v>
      </c>
      <c r="L34" s="19">
        <v>15</v>
      </c>
      <c r="M34" s="19">
        <v>5</v>
      </c>
      <c r="O34" s="50"/>
    </row>
    <row r="35" spans="1:15">
      <c r="A35" s="47">
        <v>30</v>
      </c>
      <c r="B35" s="48" t="s">
        <v>49</v>
      </c>
      <c r="C35" s="19">
        <v>12</v>
      </c>
      <c r="D35" s="19">
        <v>12</v>
      </c>
      <c r="E35" s="19">
        <v>13</v>
      </c>
      <c r="F35" s="19">
        <v>8</v>
      </c>
      <c r="G35" s="18">
        <v>18</v>
      </c>
      <c r="H35" s="19">
        <v>16</v>
      </c>
      <c r="I35" s="19">
        <v>6</v>
      </c>
      <c r="J35" s="19">
        <v>11</v>
      </c>
      <c r="K35" s="19">
        <v>4</v>
      </c>
      <c r="L35" s="19">
        <v>13</v>
      </c>
      <c r="M35" s="19">
        <v>5</v>
      </c>
      <c r="O35" s="50"/>
    </row>
    <row r="36" spans="1:15">
      <c r="A36" s="47">
        <v>31</v>
      </c>
      <c r="B36" s="48" t="s">
        <v>50</v>
      </c>
      <c r="C36" s="19">
        <v>14</v>
      </c>
      <c r="D36" s="19">
        <v>11</v>
      </c>
      <c r="E36" s="19">
        <v>13</v>
      </c>
      <c r="F36" s="19">
        <v>8</v>
      </c>
      <c r="G36" s="18">
        <v>19</v>
      </c>
      <c r="H36" s="19">
        <v>16</v>
      </c>
      <c r="I36" s="19">
        <v>7</v>
      </c>
      <c r="J36" s="19">
        <v>10</v>
      </c>
      <c r="K36" s="19">
        <v>3</v>
      </c>
      <c r="L36" s="19">
        <v>18</v>
      </c>
      <c r="M36" s="19">
        <v>5</v>
      </c>
      <c r="O36" s="50"/>
    </row>
    <row r="37" spans="1:15">
      <c r="A37" s="47">
        <v>32</v>
      </c>
      <c r="B37" s="48" t="s">
        <v>51</v>
      </c>
      <c r="C37" s="19">
        <v>13</v>
      </c>
      <c r="D37" s="19">
        <v>11</v>
      </c>
      <c r="E37" s="19">
        <v>12</v>
      </c>
      <c r="F37" s="19">
        <v>8</v>
      </c>
      <c r="G37" s="18">
        <v>14</v>
      </c>
      <c r="H37" s="19">
        <v>16</v>
      </c>
      <c r="I37" s="19">
        <v>8</v>
      </c>
      <c r="J37" s="19">
        <v>11</v>
      </c>
      <c r="K37" s="19">
        <v>4</v>
      </c>
      <c r="L37" s="19">
        <v>16</v>
      </c>
      <c r="M37" s="19">
        <v>3</v>
      </c>
      <c r="O37" s="50"/>
    </row>
    <row r="38" spans="1:15">
      <c r="A38" s="47">
        <v>33</v>
      </c>
      <c r="B38" s="48" t="s">
        <v>52</v>
      </c>
      <c r="C38" s="19">
        <v>14</v>
      </c>
      <c r="D38" s="19">
        <v>12</v>
      </c>
      <c r="E38" s="19">
        <v>12</v>
      </c>
      <c r="F38" s="19">
        <v>8</v>
      </c>
      <c r="G38" s="18">
        <v>19</v>
      </c>
      <c r="H38" s="19">
        <v>17</v>
      </c>
      <c r="I38" s="19">
        <v>8</v>
      </c>
      <c r="J38" s="19">
        <v>12</v>
      </c>
      <c r="K38" s="19">
        <v>4</v>
      </c>
      <c r="L38" s="19">
        <v>20</v>
      </c>
      <c r="M38" s="19">
        <v>5</v>
      </c>
      <c r="O38" s="50"/>
    </row>
    <row r="39" spans="1:15">
      <c r="A39" s="47">
        <v>34</v>
      </c>
      <c r="B39" s="52" t="s">
        <v>53</v>
      </c>
      <c r="C39" s="19">
        <v>5</v>
      </c>
      <c r="D39" s="19">
        <v>9</v>
      </c>
      <c r="E39" s="19">
        <v>7</v>
      </c>
      <c r="F39" s="19">
        <v>2</v>
      </c>
      <c r="G39" s="18">
        <v>11</v>
      </c>
      <c r="H39" s="19">
        <v>7</v>
      </c>
      <c r="I39" s="19">
        <v>3</v>
      </c>
      <c r="J39" s="19">
        <v>5</v>
      </c>
      <c r="K39" s="19">
        <v>1</v>
      </c>
      <c r="L39" s="19">
        <v>10</v>
      </c>
      <c r="M39" s="19">
        <v>4</v>
      </c>
      <c r="O39" s="50"/>
    </row>
    <row r="40" spans="1:15">
      <c r="A40" s="47">
        <v>35</v>
      </c>
      <c r="B40" s="53" t="s">
        <v>54</v>
      </c>
      <c r="C40" s="19">
        <v>0</v>
      </c>
      <c r="D40" s="19">
        <v>2</v>
      </c>
      <c r="E40" s="19">
        <v>0</v>
      </c>
      <c r="F40" s="19">
        <v>0</v>
      </c>
      <c r="G40" s="19">
        <v>0</v>
      </c>
      <c r="H40" s="19">
        <v>1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O40" s="50"/>
    </row>
    <row r="41" spans="1:15">
      <c r="A41" s="47"/>
      <c r="B41" s="53"/>
    </row>
    <row r="42" spans="1:15">
      <c r="A42" s="47"/>
      <c r="B42" s="53"/>
    </row>
    <row r="43" spans="1:15">
      <c r="A43" s="47"/>
      <c r="B43" s="53"/>
    </row>
    <row r="44" spans="1:15">
      <c r="A44" s="47"/>
      <c r="B44" s="53"/>
    </row>
    <row r="45" spans="1:15">
      <c r="A45" s="47"/>
      <c r="B45" s="54"/>
    </row>
    <row r="46" spans="1:15">
      <c r="A46" s="47"/>
      <c r="B46" s="53"/>
    </row>
    <row r="47" spans="1:15">
      <c r="A47" s="47"/>
      <c r="B47" s="53"/>
    </row>
    <row r="48" spans="1:15">
      <c r="A48" s="47"/>
      <c r="B48" s="53"/>
    </row>
    <row r="49" spans="1:2">
      <c r="A49" s="47"/>
      <c r="B49" s="53"/>
    </row>
    <row r="50" spans="1:2">
      <c r="A50" s="47"/>
      <c r="B50" s="53"/>
    </row>
    <row r="51" spans="1:2">
      <c r="A51" s="47"/>
      <c r="B51" s="53"/>
    </row>
    <row r="52" spans="1:2">
      <c r="A52" s="47"/>
      <c r="B52" s="55"/>
    </row>
    <row r="53" spans="1:2">
      <c r="A53" s="47"/>
      <c r="B53" s="54"/>
    </row>
    <row r="54" spans="1:2">
      <c r="A54" s="47"/>
      <c r="B54" s="53"/>
    </row>
    <row r="55" spans="1:2">
      <c r="A55" s="47"/>
      <c r="B55" s="53"/>
    </row>
    <row r="56" spans="1:2">
      <c r="A56" s="47"/>
      <c r="B56" s="53"/>
    </row>
    <row r="57" spans="1:2">
      <c r="A57" s="47"/>
      <c r="B57" s="53"/>
    </row>
    <row r="58" spans="1:2">
      <c r="A58" s="47"/>
      <c r="B58" s="53"/>
    </row>
    <row r="59" spans="1:2">
      <c r="A59" s="47"/>
      <c r="B59" s="53"/>
    </row>
    <row r="60" spans="1:2">
      <c r="A60" s="47"/>
      <c r="B60" s="53"/>
    </row>
    <row r="61" spans="1:2">
      <c r="A61" s="47"/>
      <c r="B61" s="53"/>
    </row>
    <row r="62" spans="1:2">
      <c r="A62" s="47"/>
      <c r="B62" s="53"/>
    </row>
    <row r="63" spans="1:2">
      <c r="A63" s="47"/>
      <c r="B63" s="56"/>
    </row>
  </sheetData>
  <mergeCells count="9">
    <mergeCell ref="A1:M1"/>
    <mergeCell ref="A2:M2"/>
    <mergeCell ref="A3:A5"/>
    <mergeCell ref="B3:B5"/>
    <mergeCell ref="C3:D3"/>
    <mergeCell ref="E3:F3"/>
    <mergeCell ref="H3:I3"/>
    <mergeCell ref="J3:K3"/>
    <mergeCell ref="L3:M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Y35"/>
  <sheetViews>
    <sheetView topLeftCell="CL1" workbookViewId="0">
      <selection activeCell="DZ1" sqref="DZ1:DZ35"/>
    </sheetView>
  </sheetViews>
  <sheetFormatPr defaultColWidth="9" defaultRowHeight="15"/>
  <cols>
    <col min="1" max="3" width="3" customWidth="1"/>
    <col min="4" max="4" width="6.140625" customWidth="1"/>
    <col min="5" max="6" width="3" customWidth="1"/>
    <col min="7" max="8" width="4.28515625" customWidth="1"/>
    <col min="9" max="9" width="3.42578125" customWidth="1"/>
    <col min="10" max="12" width="4" customWidth="1"/>
    <col min="13" max="13" width="6" customWidth="1"/>
    <col min="14" max="14" width="3.85546875" customWidth="1"/>
    <col min="15" max="16" width="3.42578125" customWidth="1"/>
    <col min="17" max="17" width="6" customWidth="1"/>
    <col min="18" max="18" width="2.42578125" customWidth="1"/>
    <col min="19" max="19" width="3.28515625" customWidth="1"/>
    <col min="20" max="21" width="4.5703125" customWidth="1"/>
    <col min="22" max="22" width="6.28515625" customWidth="1"/>
    <col min="23" max="26" width="4.140625" customWidth="1"/>
    <col min="27" max="27" width="4.28515625" customWidth="1"/>
    <col min="28" max="28" width="5.7109375" customWidth="1"/>
    <col min="29" max="29" width="5.85546875" customWidth="1"/>
    <col min="30" max="30" width="3.7109375" customWidth="1"/>
    <col min="31" max="31" width="3.140625" customWidth="1"/>
    <col min="32" max="32" width="3.42578125" customWidth="1"/>
    <col min="33" max="33" width="3.28515625" customWidth="1"/>
    <col min="34" max="36" width="3.85546875" customWidth="1"/>
    <col min="37" max="37" width="3.7109375" customWidth="1"/>
    <col min="38" max="40" width="4" customWidth="1"/>
    <col min="41" max="41" width="3" customWidth="1"/>
    <col min="42" max="42" width="5.42578125" customWidth="1"/>
    <col min="43" max="45" width="4" customWidth="1"/>
    <col min="46" max="46" width="4.5703125" customWidth="1"/>
    <col min="47" max="48" width="4" customWidth="1"/>
    <col min="49" max="49" width="3.140625" customWidth="1"/>
    <col min="50" max="53" width="3.5703125" customWidth="1"/>
    <col min="54" max="54" width="2.5703125" customWidth="1"/>
    <col min="55" max="55" width="3.5703125" customWidth="1"/>
    <col min="56" max="57" width="4.42578125" customWidth="1"/>
    <col min="58" max="59" width="3.5703125" customWidth="1"/>
    <col min="60" max="60" width="2.5703125" customWidth="1"/>
    <col min="61" max="61" width="4.42578125" customWidth="1"/>
    <col min="62" max="62" width="5.5703125" customWidth="1"/>
    <col min="63" max="64" width="4.42578125" customWidth="1"/>
    <col min="65" max="65" width="3.5703125" customWidth="1"/>
    <col min="66" max="66" width="2.5703125" customWidth="1"/>
    <col min="67" max="67" width="4" customWidth="1"/>
    <col min="68" max="68" width="3.5703125" customWidth="1"/>
    <col min="69" max="69" width="4.42578125" customWidth="1"/>
    <col min="70" max="71" width="3.5703125" customWidth="1"/>
    <col min="72" max="72" width="2.5703125" customWidth="1"/>
    <col min="73" max="73" width="3.5703125" customWidth="1"/>
    <col min="74" max="74" width="2.5703125" customWidth="1"/>
    <col min="75" max="76" width="4.28515625" customWidth="1"/>
    <col min="77" max="77" width="5.42578125" customWidth="1"/>
    <col min="78" max="78" width="4.28515625" customWidth="1"/>
    <col min="79" max="79" width="4.7109375" customWidth="1"/>
    <col min="80" max="82" width="2.5703125" customWidth="1"/>
    <col min="83" max="83" width="3.7109375" customWidth="1"/>
    <col min="84" max="85" width="4.28515625" customWidth="1"/>
    <col min="86" max="86" width="3.140625" customWidth="1"/>
    <col min="87" max="87" width="5.5703125" customWidth="1"/>
    <col min="88" max="88" width="3.42578125" customWidth="1"/>
    <col min="89" max="89" width="3" customWidth="1"/>
    <col min="90" max="90" width="3.28515625" customWidth="1"/>
    <col min="91" max="94" width="4.28515625" customWidth="1"/>
    <col min="95" max="95" width="3.42578125" customWidth="1"/>
    <col min="96" max="97" width="3.140625" customWidth="1"/>
    <col min="98" max="101" width="3.5703125" customWidth="1"/>
    <col min="102" max="106" width="4" customWidth="1"/>
    <col min="107" max="107" width="3.42578125" customWidth="1"/>
    <col min="108" max="108" width="3.140625" customWidth="1"/>
    <col min="109" max="109" width="4.28515625" customWidth="1"/>
    <col min="110" max="110" width="3.42578125" customWidth="1"/>
    <col min="111" max="111" width="3" customWidth="1"/>
    <col min="112" max="113" width="2.5703125" customWidth="1"/>
    <col min="114" max="114" width="3" customWidth="1"/>
    <col min="115" max="115" width="4.7109375" customWidth="1"/>
    <col min="116" max="117" width="3.28515625" customWidth="1"/>
    <col min="118" max="118" width="3.42578125" customWidth="1"/>
    <col min="119" max="119" width="2.85546875" customWidth="1"/>
    <col min="120" max="121" width="2.7109375" customWidth="1"/>
    <col min="122" max="122" width="2.85546875" customWidth="1"/>
    <col min="123" max="123" width="4.5703125" customWidth="1"/>
    <col min="124" max="125" width="4" customWidth="1"/>
    <col min="126" max="126" width="3.5703125" customWidth="1"/>
    <col min="127" max="127" width="2.7109375" customWidth="1"/>
    <col min="128" max="129" width="4.140625" customWidth="1"/>
    <col min="130" max="130" width="3.5703125" customWidth="1"/>
    <col min="131" max="132" width="4.140625" customWidth="1"/>
  </cols>
  <sheetData>
    <row r="1" spans="1:129">
      <c r="A1" s="18">
        <v>8</v>
      </c>
      <c r="B1" s="19">
        <v>7</v>
      </c>
      <c r="C1" s="20">
        <v>9</v>
      </c>
      <c r="E1" s="18">
        <v>4</v>
      </c>
      <c r="F1" s="19">
        <v>4</v>
      </c>
      <c r="G1" s="20">
        <v>2</v>
      </c>
      <c r="I1" s="18">
        <v>5</v>
      </c>
      <c r="J1" s="19">
        <v>17</v>
      </c>
      <c r="K1" s="20">
        <v>9</v>
      </c>
      <c r="N1" s="18">
        <v>1</v>
      </c>
      <c r="O1" s="19">
        <v>6</v>
      </c>
      <c r="P1" s="20">
        <v>4</v>
      </c>
      <c r="R1" s="18">
        <v>6</v>
      </c>
      <c r="S1" s="18">
        <v>13</v>
      </c>
      <c r="T1" s="21">
        <v>13</v>
      </c>
      <c r="W1" s="18">
        <v>3</v>
      </c>
      <c r="Y1" s="18">
        <v>13</v>
      </c>
      <c r="Z1" s="19">
        <v>7</v>
      </c>
      <c r="AA1" s="20">
        <v>10</v>
      </c>
      <c r="AD1" s="18">
        <v>3</v>
      </c>
      <c r="AE1" s="19">
        <v>9</v>
      </c>
      <c r="AF1" s="20">
        <v>2</v>
      </c>
      <c r="AH1" s="18">
        <v>6</v>
      </c>
      <c r="AI1" s="19">
        <v>10</v>
      </c>
      <c r="AJ1" s="20">
        <v>10</v>
      </c>
      <c r="AL1" s="18">
        <v>1</v>
      </c>
      <c r="AM1" s="19">
        <v>4</v>
      </c>
      <c r="AN1" s="20">
        <v>3</v>
      </c>
      <c r="AO1" s="22">
        <f>SUM(AL1:AN1)</f>
        <v>8</v>
      </c>
      <c r="AQ1" s="18">
        <v>4</v>
      </c>
      <c r="AR1" s="19">
        <v>9</v>
      </c>
      <c r="AS1" s="20">
        <v>11</v>
      </c>
      <c r="AU1" s="19">
        <v>3</v>
      </c>
      <c r="AV1" s="20">
        <v>1</v>
      </c>
      <c r="AX1" s="23">
        <f>SUM(CALCULATION!A1:C1)</f>
        <v>24</v>
      </c>
      <c r="AY1" s="20">
        <v>9</v>
      </c>
      <c r="BA1" s="23">
        <f>SUM(CALCULATION!E1:G1)</f>
        <v>10</v>
      </c>
      <c r="BB1" s="20">
        <v>4</v>
      </c>
      <c r="BD1" s="23">
        <f>SUM(CALCULATION!I1:K1)</f>
        <v>31</v>
      </c>
      <c r="BE1" s="20">
        <v>12</v>
      </c>
      <c r="BG1" s="23">
        <f>SUM(CALCULATION!N1:P1)</f>
        <v>11</v>
      </c>
      <c r="BH1" s="20">
        <v>3</v>
      </c>
      <c r="BJ1" s="24">
        <f>SUM(CALCULATION!R1:T1)</f>
        <v>32</v>
      </c>
      <c r="BK1" s="21">
        <v>11</v>
      </c>
      <c r="BM1" s="23">
        <f>SUM(CALCULATION!Y1:AA1)</f>
        <v>30</v>
      </c>
      <c r="BN1" s="20">
        <v>6</v>
      </c>
      <c r="BP1" s="25">
        <f>SUM(CALCULATION!AD1:AF1)</f>
        <v>14</v>
      </c>
      <c r="BQ1" s="20">
        <v>4</v>
      </c>
      <c r="BS1" s="25">
        <f>SUM(CALCULATION!AH1:AJ1)</f>
        <v>26</v>
      </c>
      <c r="BT1" s="20">
        <v>5</v>
      </c>
      <c r="BV1" s="25">
        <f>SUM(CALCULATION!AL1:AN1)</f>
        <v>8</v>
      </c>
      <c r="BW1" s="20">
        <v>1</v>
      </c>
      <c r="BY1" s="25">
        <f>SUM(CALCULATION!AQ1:AS1)</f>
        <v>24</v>
      </c>
      <c r="BZ1" s="20">
        <v>18</v>
      </c>
      <c r="CB1" s="25">
        <f>SUM(CALCULATION!AU1:AV1)</f>
        <v>4</v>
      </c>
      <c r="CC1" s="20">
        <v>1</v>
      </c>
      <c r="CE1" s="25">
        <f>SUM(CALCULATION!AX1:AY1)</f>
        <v>33</v>
      </c>
      <c r="CF1" s="19">
        <v>11</v>
      </c>
      <c r="CG1" s="19">
        <v>15</v>
      </c>
      <c r="CH1">
        <f>SUM(CE1:CG1)</f>
        <v>59</v>
      </c>
      <c r="CJ1" s="25">
        <f>SUM(CALCULATION!AX1:AY1)</f>
        <v>33</v>
      </c>
      <c r="CK1" s="19">
        <v>11</v>
      </c>
      <c r="CL1" s="19">
        <v>15</v>
      </c>
      <c r="CN1" s="25">
        <f>SUM(CALCULATION!BA1:BB1)</f>
        <v>14</v>
      </c>
      <c r="CO1" s="19">
        <v>14</v>
      </c>
      <c r="CQ1" s="25">
        <f>SUM(CALCULATION!BD1:BE1)</f>
        <v>43</v>
      </c>
      <c r="CR1" s="19">
        <v>6</v>
      </c>
      <c r="CS1" s="19">
        <v>15</v>
      </c>
      <c r="CU1" s="25">
        <f>SUM(CALCULATION!BG1:BH1)</f>
        <v>14</v>
      </c>
      <c r="CV1" s="19">
        <v>2</v>
      </c>
      <c r="CW1" s="19">
        <v>8</v>
      </c>
      <c r="CY1" s="25">
        <f>SUM(CALCULATION!BJ1:BK1)</f>
        <v>43</v>
      </c>
      <c r="CZ1" s="18">
        <v>12</v>
      </c>
      <c r="DA1" s="18">
        <v>20</v>
      </c>
      <c r="DC1" s="25">
        <f>SUM(CALCULATION!BM1:BN1)</f>
        <v>36</v>
      </c>
      <c r="DD1" s="19">
        <v>8</v>
      </c>
      <c r="DE1" s="19">
        <v>17</v>
      </c>
      <c r="DG1" s="25">
        <f>SUM(CALCULATION!BP1:BQ1)</f>
        <v>18</v>
      </c>
      <c r="DH1" s="19">
        <v>4</v>
      </c>
      <c r="DI1" s="19">
        <v>6</v>
      </c>
      <c r="DK1" s="25">
        <f>SUM(CALCULATION!BS1:BT1)</f>
        <v>31</v>
      </c>
      <c r="DL1" s="19">
        <v>8</v>
      </c>
      <c r="DM1" s="19">
        <v>12</v>
      </c>
      <c r="DO1" s="25">
        <f>SUM(CALCULATION!BV1:BW1)</f>
        <v>9</v>
      </c>
      <c r="DP1" s="19">
        <v>2</v>
      </c>
      <c r="DQ1" s="19">
        <v>4</v>
      </c>
      <c r="DS1" s="25">
        <f>SUM(CALCULATION!BY1:BZ1)</f>
        <v>42</v>
      </c>
      <c r="DT1" s="19">
        <v>9</v>
      </c>
      <c r="DU1" s="19">
        <v>20</v>
      </c>
      <c r="DW1" s="25">
        <f>SUM(CALCULATION!CB1:CC1)</f>
        <v>5</v>
      </c>
      <c r="DX1" s="19">
        <v>2</v>
      </c>
      <c r="DY1" s="19">
        <v>5</v>
      </c>
    </row>
    <row r="2" spans="1:129">
      <c r="A2" s="18">
        <v>8</v>
      </c>
      <c r="B2" s="19">
        <v>6</v>
      </c>
      <c r="C2" s="20">
        <v>7</v>
      </c>
      <c r="E2" s="18">
        <v>4</v>
      </c>
      <c r="F2" s="19">
        <v>4</v>
      </c>
      <c r="G2" s="20">
        <v>0</v>
      </c>
      <c r="I2" s="18">
        <v>5</v>
      </c>
      <c r="J2" s="19">
        <v>17</v>
      </c>
      <c r="K2" s="20">
        <v>8</v>
      </c>
      <c r="N2" s="18">
        <v>1</v>
      </c>
      <c r="O2" s="19">
        <v>6</v>
      </c>
      <c r="P2" s="20">
        <v>4</v>
      </c>
      <c r="R2" s="18">
        <v>8</v>
      </c>
      <c r="S2" s="18">
        <v>13</v>
      </c>
      <c r="T2" s="21">
        <v>12</v>
      </c>
      <c r="W2" s="18">
        <v>3</v>
      </c>
      <c r="Y2" s="18">
        <v>13</v>
      </c>
      <c r="Z2" s="19">
        <v>7</v>
      </c>
      <c r="AA2" s="20">
        <v>8</v>
      </c>
      <c r="AD2" s="18">
        <v>3</v>
      </c>
      <c r="AE2" s="19">
        <v>9</v>
      </c>
      <c r="AF2" s="20">
        <v>2</v>
      </c>
      <c r="AH2" s="18">
        <v>7</v>
      </c>
      <c r="AI2" s="19">
        <v>10</v>
      </c>
      <c r="AJ2" s="20">
        <v>10</v>
      </c>
      <c r="AL2" s="18">
        <v>1</v>
      </c>
      <c r="AM2" s="19">
        <v>4</v>
      </c>
      <c r="AN2" s="20">
        <v>3</v>
      </c>
      <c r="AO2" s="22">
        <f>SUM(AL2:AN2)</f>
        <v>8</v>
      </c>
      <c r="AQ2" s="18">
        <v>7</v>
      </c>
      <c r="AR2" s="19">
        <v>9</v>
      </c>
      <c r="AS2" s="20">
        <v>9</v>
      </c>
      <c r="AU2" s="19">
        <v>3</v>
      </c>
      <c r="AV2" s="20">
        <v>2</v>
      </c>
      <c r="AX2" s="23">
        <f>SUM(CALCULATION!A2:C2)</f>
        <v>21</v>
      </c>
      <c r="AY2" s="20">
        <v>11</v>
      </c>
      <c r="BA2" s="23">
        <f>SUM(CALCULATION!E2:G2)</f>
        <v>8</v>
      </c>
      <c r="BB2" s="20">
        <v>4</v>
      </c>
      <c r="BD2" s="23">
        <f>SUM(CALCULATION!I2:K2)</f>
        <v>30</v>
      </c>
      <c r="BE2" s="20">
        <v>13</v>
      </c>
      <c r="BG2" s="23">
        <f>SUM(CALCULATION!N2:P2)</f>
        <v>11</v>
      </c>
      <c r="BH2" s="20">
        <v>4</v>
      </c>
      <c r="BJ2" s="24">
        <f>SUM(CALCULATION!R2:T2)</f>
        <v>33</v>
      </c>
      <c r="BK2" s="21">
        <v>13</v>
      </c>
      <c r="BM2" s="23">
        <f>SUM(CALCULATION!Y2:AA2)</f>
        <v>28</v>
      </c>
      <c r="BN2" s="20">
        <v>7</v>
      </c>
      <c r="BP2" s="25">
        <f>SUM(CALCULATION!AD2:AF2)</f>
        <v>14</v>
      </c>
      <c r="BQ2" s="20">
        <v>4</v>
      </c>
      <c r="BS2" s="25">
        <f>SUM(CALCULATION!AH2:AJ2)</f>
        <v>27</v>
      </c>
      <c r="BT2" s="20">
        <v>6</v>
      </c>
      <c r="BV2" s="25">
        <f>SUM(CALCULATION!AL2:AN2)</f>
        <v>8</v>
      </c>
      <c r="BW2" s="20">
        <v>1</v>
      </c>
      <c r="BY2" s="25">
        <f>SUM(CALCULATION!AQ2:AS2)</f>
        <v>25</v>
      </c>
      <c r="BZ2" s="20">
        <v>20</v>
      </c>
      <c r="CB2" s="25">
        <f>SUM(CALCULATION!AU2:AV2)</f>
        <v>5</v>
      </c>
      <c r="CC2" s="20">
        <v>2</v>
      </c>
      <c r="CE2" s="25">
        <f>SUM(CALCULATION!AX2:AY2)</f>
        <v>32</v>
      </c>
      <c r="CF2" s="19">
        <v>10</v>
      </c>
      <c r="CG2" s="19">
        <v>16</v>
      </c>
      <c r="CH2">
        <f>SUM(CE2:CG2)</f>
        <v>58</v>
      </c>
      <c r="CJ2" s="25">
        <f>SUM(CALCULATION!AX2:AY2)</f>
        <v>32</v>
      </c>
      <c r="CK2" s="19">
        <v>10</v>
      </c>
      <c r="CL2" s="19">
        <v>16</v>
      </c>
      <c r="CN2" s="25">
        <f>SUM(CALCULATION!BA2:BB2)</f>
        <v>12</v>
      </c>
      <c r="CO2" s="19">
        <v>12</v>
      </c>
      <c r="CQ2" s="25">
        <f>SUM(CALCULATION!BD2:BE2)</f>
        <v>43</v>
      </c>
      <c r="CR2" s="19">
        <v>7</v>
      </c>
      <c r="CS2" s="19">
        <v>14</v>
      </c>
      <c r="CU2" s="25">
        <f>SUM(CALCULATION!BG2:BH2)</f>
        <v>15</v>
      </c>
      <c r="CV2" s="19">
        <v>5</v>
      </c>
      <c r="CW2" s="19">
        <v>8</v>
      </c>
      <c r="CY2" s="25">
        <f>SUM(CALCULATION!BJ2:BK2)</f>
        <v>46</v>
      </c>
      <c r="CZ2" s="18">
        <v>13</v>
      </c>
      <c r="DA2" s="18">
        <v>15</v>
      </c>
      <c r="DC2" s="25">
        <f>SUM(CALCULATION!BM2:BN2)</f>
        <v>35</v>
      </c>
      <c r="DD2" s="19">
        <v>8</v>
      </c>
      <c r="DE2" s="19">
        <v>17</v>
      </c>
      <c r="DG2" s="25">
        <f>SUM(CALCULATION!BP2:BQ2)</f>
        <v>18</v>
      </c>
      <c r="DH2" s="19">
        <v>4</v>
      </c>
      <c r="DI2" s="19">
        <v>6</v>
      </c>
      <c r="DK2" s="25">
        <f>SUM(CALCULATION!BS2:BT2)</f>
        <v>33</v>
      </c>
      <c r="DL2" s="19">
        <v>7</v>
      </c>
      <c r="DM2" s="19">
        <v>11</v>
      </c>
      <c r="DO2" s="25">
        <f>SUM(CALCULATION!BV2:BW2)</f>
        <v>9</v>
      </c>
      <c r="DP2" s="19">
        <v>2</v>
      </c>
      <c r="DQ2" s="19">
        <v>3</v>
      </c>
      <c r="DS2" s="25">
        <f>SUM(CALCULATION!BY2:BZ2)</f>
        <v>45</v>
      </c>
      <c r="DT2" s="19">
        <v>9</v>
      </c>
      <c r="DU2" s="19">
        <v>17</v>
      </c>
      <c r="DW2" s="25">
        <f>SUM(CALCULATION!CB2:CC2)</f>
        <v>7</v>
      </c>
      <c r="DX2" s="19">
        <v>2</v>
      </c>
      <c r="DY2" s="19">
        <v>5</v>
      </c>
    </row>
    <row r="3" spans="1:129">
      <c r="A3" s="18">
        <v>6</v>
      </c>
      <c r="B3" s="19">
        <v>6</v>
      </c>
      <c r="C3" s="20">
        <v>6</v>
      </c>
      <c r="E3" s="18">
        <v>4</v>
      </c>
      <c r="F3" s="19">
        <v>4</v>
      </c>
      <c r="G3" s="20">
        <v>2</v>
      </c>
      <c r="I3" s="18">
        <v>2</v>
      </c>
      <c r="J3" s="19">
        <v>16</v>
      </c>
      <c r="K3" s="20">
        <v>10</v>
      </c>
      <c r="N3" s="18">
        <v>1</v>
      </c>
      <c r="O3" s="19">
        <v>6</v>
      </c>
      <c r="P3" s="20">
        <v>4</v>
      </c>
      <c r="R3" s="18">
        <v>5</v>
      </c>
      <c r="S3" s="18">
        <v>10</v>
      </c>
      <c r="T3" s="21">
        <v>11</v>
      </c>
      <c r="W3" s="18">
        <v>1</v>
      </c>
      <c r="Y3" s="18">
        <v>11</v>
      </c>
      <c r="Z3" s="19">
        <v>7</v>
      </c>
      <c r="AA3" s="20">
        <v>10</v>
      </c>
      <c r="AD3" s="18">
        <v>1</v>
      </c>
      <c r="AE3" s="19">
        <v>9</v>
      </c>
      <c r="AF3" s="20">
        <v>2</v>
      </c>
      <c r="AH3" s="18">
        <v>4</v>
      </c>
      <c r="AI3" s="19">
        <v>10</v>
      </c>
      <c r="AJ3" s="20">
        <v>10</v>
      </c>
      <c r="AL3" s="18">
        <v>1</v>
      </c>
      <c r="AM3" s="19">
        <v>4</v>
      </c>
      <c r="AN3" s="20">
        <v>3</v>
      </c>
      <c r="AO3" s="22">
        <f>SUM(AL3:AN3)</f>
        <v>8</v>
      </c>
      <c r="AQ3" s="18">
        <v>5</v>
      </c>
      <c r="AR3" s="19">
        <v>9</v>
      </c>
      <c r="AS3" s="20">
        <v>11</v>
      </c>
      <c r="AU3" s="19">
        <v>2</v>
      </c>
      <c r="AV3" s="20">
        <v>1</v>
      </c>
      <c r="AX3" s="23">
        <f>SUM(CALCULATION!A3:C3)</f>
        <v>18</v>
      </c>
      <c r="AY3" s="20">
        <v>11</v>
      </c>
      <c r="BA3" s="23">
        <f>SUM(CALCULATION!E3:G3)</f>
        <v>10</v>
      </c>
      <c r="BB3" s="20">
        <v>4</v>
      </c>
      <c r="BD3" s="23">
        <f>SUM(CALCULATION!I3:K3)</f>
        <v>28</v>
      </c>
      <c r="BE3" s="20">
        <v>13</v>
      </c>
      <c r="BG3" s="23">
        <f>SUM(CALCULATION!N3:P3)</f>
        <v>11</v>
      </c>
      <c r="BH3" s="20">
        <v>4</v>
      </c>
      <c r="BJ3" s="24">
        <f>SUM(CALCULATION!R3:T3)</f>
        <v>26</v>
      </c>
      <c r="BK3" s="21">
        <v>14</v>
      </c>
      <c r="BM3" s="23">
        <f>SUM(CALCULATION!Y3:AA3)</f>
        <v>28</v>
      </c>
      <c r="BN3" s="20">
        <v>7</v>
      </c>
      <c r="BP3" s="25">
        <f>SUM(CALCULATION!AD3:AF3)</f>
        <v>12</v>
      </c>
      <c r="BQ3" s="20">
        <v>4</v>
      </c>
      <c r="BS3" s="25">
        <f>SUM(CALCULATION!AH3:AJ3)</f>
        <v>24</v>
      </c>
      <c r="BT3" s="20">
        <v>7</v>
      </c>
      <c r="BV3" s="25">
        <f>SUM(CALCULATION!AL3:AN3)</f>
        <v>8</v>
      </c>
      <c r="BW3" s="20">
        <v>1</v>
      </c>
      <c r="BY3" s="25">
        <f>SUM(CALCULATION!AQ3:AS3)</f>
        <v>25</v>
      </c>
      <c r="BZ3" s="20">
        <v>22</v>
      </c>
      <c r="CB3" s="25">
        <f>SUM(CALCULATION!AU3:AV3)</f>
        <v>3</v>
      </c>
      <c r="CC3" s="20">
        <v>2</v>
      </c>
      <c r="CE3" s="25">
        <f>SUM(CALCULATION!AX3:AY3)</f>
        <v>29</v>
      </c>
      <c r="CF3" s="19">
        <v>12</v>
      </c>
      <c r="CG3" s="19">
        <v>6</v>
      </c>
      <c r="CH3">
        <f>SUM(CE3:CG3)</f>
        <v>47</v>
      </c>
      <c r="CJ3" s="25">
        <f>SUM(CALCULATION!AX3:AY3)</f>
        <v>29</v>
      </c>
      <c r="CK3" s="19">
        <v>12</v>
      </c>
      <c r="CL3" s="19">
        <v>6</v>
      </c>
      <c r="CN3" s="25">
        <f>SUM(CALCULATION!BA3:BB3)</f>
        <v>14</v>
      </c>
      <c r="CO3" s="19">
        <v>6</v>
      </c>
      <c r="CQ3" s="25">
        <f>SUM(CALCULATION!BD3:BE3)</f>
        <v>41</v>
      </c>
      <c r="CR3" s="19">
        <v>8</v>
      </c>
      <c r="CS3" s="19">
        <v>6</v>
      </c>
      <c r="CU3" s="25">
        <f>SUM(CALCULATION!BG3:BH3)</f>
        <v>15</v>
      </c>
      <c r="CV3" s="19">
        <v>5</v>
      </c>
      <c r="CW3" s="19">
        <v>5</v>
      </c>
      <c r="CY3" s="25">
        <f>SUM(CALCULATION!BJ3:BK3)</f>
        <v>40</v>
      </c>
      <c r="CZ3" s="18">
        <v>12</v>
      </c>
      <c r="DA3" s="18">
        <v>10</v>
      </c>
      <c r="DC3" s="25">
        <f>SUM(CALCULATION!BM3:BN3)</f>
        <v>35</v>
      </c>
      <c r="DD3" s="19">
        <v>8</v>
      </c>
      <c r="DE3" s="19">
        <v>6</v>
      </c>
      <c r="DG3" s="25">
        <f>SUM(CALCULATION!BP3:BQ3)</f>
        <v>16</v>
      </c>
      <c r="DH3" s="19">
        <v>4</v>
      </c>
      <c r="DI3" s="19">
        <v>3</v>
      </c>
      <c r="DK3" s="25">
        <f>SUM(CALCULATION!BS3:BT3)</f>
        <v>31</v>
      </c>
      <c r="DL3" s="19">
        <v>8</v>
      </c>
      <c r="DM3" s="19">
        <v>6</v>
      </c>
      <c r="DO3" s="25">
        <f>SUM(CALCULATION!BV3:BW3)</f>
        <v>9</v>
      </c>
      <c r="DP3" s="19">
        <v>2</v>
      </c>
      <c r="DQ3" s="19">
        <v>3</v>
      </c>
      <c r="DS3" s="25">
        <f>SUM(CALCULATION!BY3:BZ3)</f>
        <v>47</v>
      </c>
      <c r="DT3" s="19">
        <v>10</v>
      </c>
      <c r="DU3" s="19">
        <v>8</v>
      </c>
      <c r="DW3" s="25">
        <f>SUM(CALCULATION!CB3:CC3)</f>
        <v>5</v>
      </c>
      <c r="DX3" s="19">
        <v>2</v>
      </c>
      <c r="DY3" s="19">
        <v>4</v>
      </c>
    </row>
    <row r="4" spans="1:129">
      <c r="A4" s="18">
        <v>8</v>
      </c>
      <c r="B4" s="19">
        <v>6</v>
      </c>
      <c r="C4" s="20">
        <v>10</v>
      </c>
      <c r="E4" s="18">
        <v>4</v>
      </c>
      <c r="F4" s="19">
        <v>4</v>
      </c>
      <c r="G4" s="20">
        <v>2</v>
      </c>
      <c r="I4" s="18">
        <v>4</v>
      </c>
      <c r="J4" s="19">
        <v>14</v>
      </c>
      <c r="K4" s="20">
        <v>8</v>
      </c>
      <c r="N4" s="18">
        <v>1</v>
      </c>
      <c r="O4" s="19">
        <v>4</v>
      </c>
      <c r="P4" s="20">
        <v>2</v>
      </c>
      <c r="R4" s="18">
        <v>8</v>
      </c>
      <c r="S4" s="18">
        <v>11</v>
      </c>
      <c r="T4" s="21">
        <v>8</v>
      </c>
      <c r="W4" s="18">
        <v>3</v>
      </c>
      <c r="Y4" s="18">
        <v>14</v>
      </c>
      <c r="Z4" s="19">
        <v>5</v>
      </c>
      <c r="AA4" s="20">
        <v>8</v>
      </c>
      <c r="AD4" s="18">
        <v>3</v>
      </c>
      <c r="AE4" s="19">
        <v>6</v>
      </c>
      <c r="AF4" s="20">
        <v>2</v>
      </c>
      <c r="AH4" s="18">
        <v>7</v>
      </c>
      <c r="AI4" s="19">
        <v>9</v>
      </c>
      <c r="AJ4" s="20">
        <v>9</v>
      </c>
      <c r="AL4" s="18">
        <v>1</v>
      </c>
      <c r="AM4" s="19">
        <v>3</v>
      </c>
      <c r="AN4" s="20">
        <v>3</v>
      </c>
      <c r="AO4" s="22">
        <f>SUM(AL4:AN4)</f>
        <v>7</v>
      </c>
      <c r="AQ4" s="18">
        <v>6</v>
      </c>
      <c r="AR4" s="19">
        <v>9</v>
      </c>
      <c r="AS4" s="20">
        <v>10</v>
      </c>
      <c r="AU4" s="19">
        <v>3</v>
      </c>
      <c r="AV4" s="20">
        <v>2</v>
      </c>
      <c r="AX4" s="23">
        <f>SUM(CALCULATION!A4:C4)</f>
        <v>24</v>
      </c>
      <c r="AY4" s="20">
        <v>6</v>
      </c>
      <c r="BA4" s="23">
        <f>SUM(CALCULATION!E4:G4)</f>
        <v>10</v>
      </c>
      <c r="BB4" s="20">
        <v>2</v>
      </c>
      <c r="BD4" s="23">
        <f>SUM(CALCULATION!I4:K4)</f>
        <v>26</v>
      </c>
      <c r="BE4" s="20">
        <v>8</v>
      </c>
      <c r="BG4" s="23">
        <f>SUM(CALCULATION!N4:P4)</f>
        <v>7</v>
      </c>
      <c r="BH4" s="20">
        <v>3</v>
      </c>
      <c r="BJ4" s="24">
        <f>SUM(CALCULATION!R4:T4)</f>
        <v>27</v>
      </c>
      <c r="BK4" s="21">
        <v>9</v>
      </c>
      <c r="BM4" s="23">
        <f>SUM(CALCULATION!Y4:AA4)</f>
        <v>27</v>
      </c>
      <c r="BN4" s="20">
        <v>4</v>
      </c>
      <c r="BP4" s="25">
        <f>SUM(CALCULATION!AD4:AF4)</f>
        <v>11</v>
      </c>
      <c r="BQ4" s="20">
        <v>2</v>
      </c>
      <c r="BS4" s="25">
        <f>SUM(CALCULATION!AH4:AJ4)</f>
        <v>25</v>
      </c>
      <c r="BT4" s="20">
        <v>5</v>
      </c>
      <c r="BV4" s="25">
        <f>SUM(CALCULATION!AL4:AN4)</f>
        <v>7</v>
      </c>
      <c r="BW4" s="20">
        <v>0</v>
      </c>
      <c r="BY4" s="25">
        <f>SUM(CALCULATION!AQ4:AS4)</f>
        <v>25</v>
      </c>
      <c r="BZ4" s="20">
        <v>15</v>
      </c>
      <c r="CB4" s="25">
        <f>SUM(CALCULATION!AU4:AV4)</f>
        <v>5</v>
      </c>
      <c r="CC4" s="20">
        <v>1</v>
      </c>
      <c r="CE4" s="25">
        <f>SUM(CALCULATION!AX4:AY4)</f>
        <v>30</v>
      </c>
      <c r="CF4" s="19">
        <v>10</v>
      </c>
      <c r="CG4" s="19">
        <v>14</v>
      </c>
      <c r="CH4">
        <f>SUM(CE4:CG4)</f>
        <v>54</v>
      </c>
      <c r="CJ4" s="25">
        <f>SUM(CALCULATION!AX4:AY4)</f>
        <v>30</v>
      </c>
      <c r="CK4" s="19">
        <v>10</v>
      </c>
      <c r="CL4" s="19">
        <v>14</v>
      </c>
      <c r="CN4" s="25">
        <f>SUM(CALCULATION!BA4:BB4)</f>
        <v>12</v>
      </c>
      <c r="CO4" s="19">
        <v>14</v>
      </c>
      <c r="CQ4" s="25">
        <f>SUM(CALCULATION!BD4:BE4)</f>
        <v>34</v>
      </c>
      <c r="CR4" s="19">
        <v>8</v>
      </c>
      <c r="CS4" s="19">
        <v>12</v>
      </c>
      <c r="CU4" s="25">
        <f>SUM(CALCULATION!BG4:BH4)</f>
        <v>10</v>
      </c>
      <c r="CV4" s="19">
        <v>5</v>
      </c>
      <c r="CW4" s="19">
        <v>8</v>
      </c>
      <c r="CY4" s="25">
        <f>SUM(CALCULATION!BJ4:BK4)</f>
        <v>36</v>
      </c>
      <c r="CZ4" s="18">
        <v>14</v>
      </c>
      <c r="DA4" s="18">
        <v>18</v>
      </c>
      <c r="DC4" s="25">
        <f>SUM(CALCULATION!BM4:BN4)</f>
        <v>31</v>
      </c>
      <c r="DD4" s="19">
        <v>9</v>
      </c>
      <c r="DE4" s="19">
        <v>15</v>
      </c>
      <c r="DG4" s="25">
        <f>SUM(CALCULATION!BP4:BQ4)</f>
        <v>13</v>
      </c>
      <c r="DH4" s="19">
        <v>4</v>
      </c>
      <c r="DI4" s="19">
        <v>6</v>
      </c>
      <c r="DK4" s="25">
        <f>SUM(CALCULATION!BS4:BT4)</f>
        <v>30</v>
      </c>
      <c r="DL4" s="19">
        <v>7</v>
      </c>
      <c r="DM4" s="19">
        <v>12</v>
      </c>
      <c r="DO4" s="25">
        <f>SUM(CALCULATION!BV4:BW4)</f>
        <v>7</v>
      </c>
      <c r="DP4" s="19">
        <v>1</v>
      </c>
      <c r="DQ4" s="19">
        <v>3</v>
      </c>
      <c r="DS4" s="25">
        <f>SUM(CALCULATION!BY4:BZ4)</f>
        <v>40</v>
      </c>
      <c r="DT4" s="19">
        <v>10</v>
      </c>
      <c r="DU4" s="19">
        <v>14</v>
      </c>
      <c r="DW4" s="25">
        <f>SUM(CALCULATION!CB4:CC4)</f>
        <v>6</v>
      </c>
      <c r="DX4" s="19">
        <v>2</v>
      </c>
      <c r="DY4" s="19">
        <v>5</v>
      </c>
    </row>
    <row r="5" spans="1:129">
      <c r="A5" s="18">
        <v>9</v>
      </c>
      <c r="B5" s="19">
        <v>6</v>
      </c>
      <c r="C5" s="20">
        <v>10</v>
      </c>
      <c r="E5" s="18">
        <v>4</v>
      </c>
      <c r="F5" s="19">
        <v>4</v>
      </c>
      <c r="G5" s="20">
        <v>2</v>
      </c>
      <c r="I5" s="18">
        <v>5</v>
      </c>
      <c r="J5" s="19">
        <v>14</v>
      </c>
      <c r="K5" s="20">
        <v>8</v>
      </c>
      <c r="N5" s="18">
        <v>1</v>
      </c>
      <c r="O5" s="19">
        <v>6</v>
      </c>
      <c r="P5" s="20">
        <v>4</v>
      </c>
      <c r="R5" s="18">
        <v>8</v>
      </c>
      <c r="S5" s="18">
        <v>11</v>
      </c>
      <c r="T5" s="21">
        <v>12</v>
      </c>
      <c r="W5" s="18">
        <v>3</v>
      </c>
      <c r="Y5" s="18">
        <v>14</v>
      </c>
      <c r="Z5" s="19">
        <v>6</v>
      </c>
      <c r="AA5" s="20">
        <v>10</v>
      </c>
      <c r="AD5" s="18">
        <v>3</v>
      </c>
      <c r="AE5" s="19">
        <v>9</v>
      </c>
      <c r="AF5" s="20">
        <v>2</v>
      </c>
      <c r="AH5" s="18">
        <v>7</v>
      </c>
      <c r="AI5" s="19">
        <v>8</v>
      </c>
      <c r="AJ5" s="20">
        <v>9</v>
      </c>
      <c r="AL5" s="18">
        <v>1</v>
      </c>
      <c r="AM5" s="19">
        <v>3</v>
      </c>
      <c r="AN5" s="20">
        <v>3</v>
      </c>
      <c r="AO5" s="22">
        <f>SUM(AL5:AN5)</f>
        <v>7</v>
      </c>
      <c r="AQ5" s="18">
        <v>7</v>
      </c>
      <c r="AR5" s="19">
        <v>9</v>
      </c>
      <c r="AS5" s="20">
        <v>14</v>
      </c>
      <c r="AU5" s="19">
        <v>3</v>
      </c>
      <c r="AV5" s="20">
        <v>2</v>
      </c>
      <c r="AX5" s="23">
        <f>SUM(CALCULATION!A5:C5)</f>
        <v>25</v>
      </c>
      <c r="AY5" s="20">
        <v>9</v>
      </c>
      <c r="BA5" s="23">
        <f>SUM(CALCULATION!E5:G5)</f>
        <v>10</v>
      </c>
      <c r="BB5" s="20">
        <v>2</v>
      </c>
      <c r="BD5" s="23">
        <f>SUM(CALCULATION!I5:K5)</f>
        <v>27</v>
      </c>
      <c r="BE5" s="20">
        <v>11</v>
      </c>
      <c r="BG5" s="23">
        <f>SUM(CALCULATION!N5:P5)</f>
        <v>11</v>
      </c>
      <c r="BH5" s="20">
        <v>4</v>
      </c>
      <c r="BJ5" s="24">
        <f>SUM(CALCULATION!R5:T5)</f>
        <v>31</v>
      </c>
      <c r="BK5" s="21">
        <v>11</v>
      </c>
      <c r="BM5" s="23">
        <f>SUM(CALCULATION!Y5:AA5)</f>
        <v>30</v>
      </c>
      <c r="BN5" s="20">
        <v>6</v>
      </c>
      <c r="BP5" s="25">
        <f>SUM(CALCULATION!AD5:AF5)</f>
        <v>14</v>
      </c>
      <c r="BQ5" s="20">
        <v>4</v>
      </c>
      <c r="BS5" s="25">
        <f>SUM(CALCULATION!AH5:AJ5)</f>
        <v>24</v>
      </c>
      <c r="BT5" s="20">
        <v>6</v>
      </c>
      <c r="BV5" s="25">
        <f>SUM(CALCULATION!AL5:AN5)</f>
        <v>7</v>
      </c>
      <c r="BW5" s="20">
        <v>1</v>
      </c>
      <c r="BY5" s="25">
        <f>SUM(CALCULATION!AQ5:AS5)</f>
        <v>30</v>
      </c>
      <c r="BZ5" s="20">
        <v>19</v>
      </c>
      <c r="CB5" s="25">
        <f>SUM(CALCULATION!AU5:AV5)</f>
        <v>5</v>
      </c>
      <c r="CC5" s="20">
        <v>1</v>
      </c>
      <c r="CE5" s="25">
        <f>SUM(CALCULATION!AX5:AY5)</f>
        <v>34</v>
      </c>
      <c r="CF5" s="19">
        <v>12</v>
      </c>
      <c r="CG5" s="19">
        <v>11</v>
      </c>
      <c r="CH5">
        <f>SUM(CE5:CG5)</f>
        <v>57</v>
      </c>
      <c r="CJ5" s="25">
        <f>SUM(CALCULATION!AX5:AY5)</f>
        <v>34</v>
      </c>
      <c r="CK5" s="19">
        <v>12</v>
      </c>
      <c r="CL5" s="19">
        <v>11</v>
      </c>
      <c r="CN5" s="25">
        <f>SUM(CALCULATION!BA5:BB5)</f>
        <v>12</v>
      </c>
      <c r="CO5" s="19">
        <v>14</v>
      </c>
      <c r="CQ5" s="25">
        <f>SUM(CALCULATION!BD5:BE5)</f>
        <v>38</v>
      </c>
      <c r="CR5" s="19">
        <v>8</v>
      </c>
      <c r="CS5" s="19">
        <v>12</v>
      </c>
      <c r="CU5" s="25">
        <f>SUM(CALCULATION!BG5:BH5)</f>
        <v>15</v>
      </c>
      <c r="CV5" s="19">
        <v>5</v>
      </c>
      <c r="CW5" s="19">
        <v>8</v>
      </c>
      <c r="CY5" s="25">
        <f>SUM(CALCULATION!BJ5:BK5)</f>
        <v>42</v>
      </c>
      <c r="CZ5" s="18">
        <v>13</v>
      </c>
      <c r="DA5" s="18">
        <v>18</v>
      </c>
      <c r="DC5" s="25">
        <f>SUM(CALCULATION!BM5:BN5)</f>
        <v>36</v>
      </c>
      <c r="DD5" s="19">
        <v>9</v>
      </c>
      <c r="DE5" s="19">
        <v>14</v>
      </c>
      <c r="DG5" s="25">
        <f>SUM(CALCULATION!BP5:BQ5)</f>
        <v>18</v>
      </c>
      <c r="DH5" s="19">
        <v>4</v>
      </c>
      <c r="DI5" s="19">
        <v>6</v>
      </c>
      <c r="DK5" s="25">
        <f>SUM(CALCULATION!BS5:BT5)</f>
        <v>30</v>
      </c>
      <c r="DL5" s="19">
        <v>10</v>
      </c>
      <c r="DM5" s="19">
        <v>9</v>
      </c>
      <c r="DO5" s="25">
        <f>SUM(CALCULATION!BV5:BW5)</f>
        <v>8</v>
      </c>
      <c r="DP5" s="19">
        <v>1</v>
      </c>
      <c r="DQ5" s="19">
        <v>2</v>
      </c>
      <c r="DS5" s="25">
        <f>SUM(CALCULATION!BY5:BZ5)</f>
        <v>49</v>
      </c>
      <c r="DT5" s="19">
        <v>11</v>
      </c>
      <c r="DU5" s="19">
        <v>18</v>
      </c>
      <c r="DW5" s="25">
        <f>SUM(CALCULATION!CB5:CC5)</f>
        <v>6</v>
      </c>
      <c r="DX5" s="19">
        <v>2</v>
      </c>
      <c r="DY5" s="19">
        <v>5</v>
      </c>
    </row>
    <row r="6" spans="1:129">
      <c r="A6" s="18">
        <v>9</v>
      </c>
      <c r="B6" s="19">
        <v>6</v>
      </c>
      <c r="C6" s="20">
        <v>5</v>
      </c>
      <c r="E6" s="18">
        <v>4</v>
      </c>
      <c r="F6" s="19">
        <v>4</v>
      </c>
      <c r="G6" s="20">
        <v>0</v>
      </c>
      <c r="I6" s="18">
        <v>5</v>
      </c>
      <c r="J6" s="19">
        <v>14</v>
      </c>
      <c r="K6" s="20">
        <v>7</v>
      </c>
      <c r="N6" s="18">
        <v>1</v>
      </c>
      <c r="O6" s="19">
        <v>6</v>
      </c>
      <c r="P6" s="20">
        <v>4</v>
      </c>
      <c r="R6" s="18">
        <v>8</v>
      </c>
      <c r="S6" s="18">
        <v>9</v>
      </c>
      <c r="T6" s="21">
        <v>11</v>
      </c>
      <c r="W6" s="18">
        <v>3</v>
      </c>
      <c r="Y6" s="18">
        <v>14</v>
      </c>
      <c r="Z6" s="19">
        <v>7</v>
      </c>
      <c r="AA6" s="20">
        <v>9</v>
      </c>
      <c r="AD6" s="18">
        <v>3</v>
      </c>
      <c r="AE6" s="19">
        <v>8</v>
      </c>
      <c r="AF6" s="20">
        <v>2</v>
      </c>
      <c r="AH6" s="18">
        <v>7</v>
      </c>
      <c r="AI6" s="19">
        <v>10</v>
      </c>
      <c r="AJ6" s="20">
        <v>9</v>
      </c>
      <c r="AL6" s="18">
        <v>1</v>
      </c>
      <c r="AM6" s="19">
        <v>4</v>
      </c>
      <c r="AN6" s="20">
        <v>3</v>
      </c>
      <c r="AO6" s="22">
        <f>SUM(AL6:AN6)</f>
        <v>8</v>
      </c>
      <c r="AQ6" s="18">
        <v>7</v>
      </c>
      <c r="AR6" s="19">
        <v>9</v>
      </c>
      <c r="AS6" s="20">
        <v>9</v>
      </c>
      <c r="AU6" s="19">
        <v>3</v>
      </c>
      <c r="AV6" s="20">
        <v>1</v>
      </c>
      <c r="AX6" s="23">
        <f>SUM(CALCULATION!A6:C6)</f>
        <v>20</v>
      </c>
      <c r="AY6" s="20">
        <v>11</v>
      </c>
      <c r="BA6" s="23">
        <f>SUM(CALCULATION!E6:G6)</f>
        <v>8</v>
      </c>
      <c r="BB6" s="20">
        <v>4</v>
      </c>
      <c r="BD6" s="23">
        <f>SUM(CALCULATION!I6:K6)</f>
        <v>26</v>
      </c>
      <c r="BE6" s="20">
        <v>11</v>
      </c>
      <c r="BG6" s="23">
        <f>SUM(CALCULATION!N6:P6)</f>
        <v>11</v>
      </c>
      <c r="BH6" s="20">
        <v>3</v>
      </c>
      <c r="BJ6" s="24">
        <f>SUM(CALCULATION!R6:T6)</f>
        <v>28</v>
      </c>
      <c r="BK6" s="21">
        <v>12</v>
      </c>
      <c r="BM6" s="23">
        <f>SUM(CALCULATION!Y6:AA6)</f>
        <v>30</v>
      </c>
      <c r="BN6" s="20">
        <v>6</v>
      </c>
      <c r="BP6" s="25">
        <f>SUM(CALCULATION!AD6:AF6)</f>
        <v>13</v>
      </c>
      <c r="BQ6" s="20">
        <v>4</v>
      </c>
      <c r="BS6" s="25">
        <f>SUM(CALCULATION!AH6:AJ6)</f>
        <v>26</v>
      </c>
      <c r="BT6" s="20">
        <v>7</v>
      </c>
      <c r="BV6" s="25">
        <f>SUM(CALCULATION!AL6:AN6)</f>
        <v>8</v>
      </c>
      <c r="BW6" s="20">
        <v>1</v>
      </c>
      <c r="BY6" s="25">
        <f>SUM(CALCULATION!AQ6:AS6)</f>
        <v>25</v>
      </c>
      <c r="BZ6" s="20">
        <v>21</v>
      </c>
      <c r="CB6" s="25">
        <f>SUM(CALCULATION!AU6:AV6)</f>
        <v>4</v>
      </c>
      <c r="CC6" s="20">
        <v>2</v>
      </c>
      <c r="CE6" s="25">
        <f>SUM(CALCULATION!AX6:AY6)</f>
        <v>31</v>
      </c>
      <c r="CF6" s="19">
        <v>11</v>
      </c>
      <c r="CG6" s="19">
        <v>18</v>
      </c>
      <c r="CH6">
        <f>SUM(CE6:CG6)</f>
        <v>60</v>
      </c>
      <c r="CJ6" s="25">
        <f>SUM(CALCULATION!AX6:AY6)</f>
        <v>31</v>
      </c>
      <c r="CK6" s="19">
        <v>11</v>
      </c>
      <c r="CL6" s="19">
        <v>18</v>
      </c>
      <c r="CN6" s="25">
        <f>SUM(CALCULATION!BA6:BB6)</f>
        <v>12</v>
      </c>
      <c r="CO6" s="19">
        <v>14</v>
      </c>
      <c r="CQ6" s="25">
        <f>SUM(CALCULATION!BD6:BE6)</f>
        <v>37</v>
      </c>
      <c r="CR6" s="19">
        <v>6</v>
      </c>
      <c r="CS6" s="19">
        <v>15</v>
      </c>
      <c r="CU6" s="25">
        <f>SUM(CALCULATION!BG6:BH6)</f>
        <v>14</v>
      </c>
      <c r="CV6" s="19">
        <v>5</v>
      </c>
      <c r="CW6" s="19">
        <v>8</v>
      </c>
      <c r="CY6" s="25">
        <f>SUM(CALCULATION!BJ6:BK6)</f>
        <v>40</v>
      </c>
      <c r="CZ6" s="18">
        <v>14</v>
      </c>
      <c r="DA6" s="18">
        <v>20</v>
      </c>
      <c r="DC6" s="25">
        <f>SUM(CALCULATION!BM6:BN6)</f>
        <v>36</v>
      </c>
      <c r="DD6" s="19">
        <v>8</v>
      </c>
      <c r="DE6" s="19">
        <v>17</v>
      </c>
      <c r="DG6" s="25">
        <f>SUM(CALCULATION!BP6:BQ6)</f>
        <v>17</v>
      </c>
      <c r="DH6" s="19">
        <v>4</v>
      </c>
      <c r="DI6" s="19">
        <v>6</v>
      </c>
      <c r="DK6" s="25">
        <f>SUM(CALCULATION!BS6:BT6)</f>
        <v>33</v>
      </c>
      <c r="DL6" s="19">
        <v>9</v>
      </c>
      <c r="DM6" s="19">
        <v>13</v>
      </c>
      <c r="DO6" s="25">
        <f>SUM(CALCULATION!BV6:BW6)</f>
        <v>9</v>
      </c>
      <c r="DP6" s="19">
        <v>2</v>
      </c>
      <c r="DQ6" s="19">
        <v>4</v>
      </c>
      <c r="DS6" s="25">
        <f>SUM(CALCULATION!BY6:BZ6)</f>
        <v>46</v>
      </c>
      <c r="DT6" s="19">
        <v>11</v>
      </c>
      <c r="DU6" s="19">
        <v>20</v>
      </c>
      <c r="DW6" s="25">
        <f>SUM(CALCULATION!CB6:CC6)</f>
        <v>6</v>
      </c>
      <c r="DX6" s="19">
        <v>2</v>
      </c>
      <c r="DY6" s="19">
        <v>5</v>
      </c>
    </row>
    <row r="7" spans="1:129">
      <c r="A7" s="18">
        <v>8</v>
      </c>
      <c r="B7" s="19">
        <v>6</v>
      </c>
      <c r="C7" s="20">
        <v>7</v>
      </c>
      <c r="E7" s="18">
        <v>4</v>
      </c>
      <c r="F7" s="19">
        <v>4</v>
      </c>
      <c r="G7" s="20">
        <v>2</v>
      </c>
      <c r="I7" s="18">
        <v>5</v>
      </c>
      <c r="J7" s="19">
        <v>16</v>
      </c>
      <c r="K7" s="20">
        <v>7</v>
      </c>
      <c r="N7" s="18">
        <v>1</v>
      </c>
      <c r="O7" s="19">
        <v>6</v>
      </c>
      <c r="P7" s="20">
        <v>4</v>
      </c>
      <c r="R7" s="18">
        <v>8</v>
      </c>
      <c r="S7" s="18">
        <v>11</v>
      </c>
      <c r="T7" s="21">
        <v>11</v>
      </c>
      <c r="W7" s="18">
        <v>3</v>
      </c>
      <c r="Y7" s="18">
        <v>14</v>
      </c>
      <c r="Z7" s="19">
        <v>7</v>
      </c>
      <c r="AA7" s="20">
        <v>9</v>
      </c>
      <c r="AD7" s="18">
        <v>3</v>
      </c>
      <c r="AE7" s="19">
        <v>9</v>
      </c>
      <c r="AF7" s="20">
        <v>2</v>
      </c>
      <c r="AH7" s="18">
        <v>7</v>
      </c>
      <c r="AI7" s="19">
        <v>10</v>
      </c>
      <c r="AJ7" s="20">
        <v>9</v>
      </c>
      <c r="AL7" s="18">
        <v>1</v>
      </c>
      <c r="AM7" s="19">
        <v>4</v>
      </c>
      <c r="AN7" s="20">
        <v>3</v>
      </c>
      <c r="AO7" s="22">
        <f>SUM(AL7:AN7)</f>
        <v>8</v>
      </c>
      <c r="AQ7" s="18">
        <v>7</v>
      </c>
      <c r="AR7" s="19">
        <v>9</v>
      </c>
      <c r="AS7" s="20">
        <v>11</v>
      </c>
      <c r="AU7" s="19">
        <v>3</v>
      </c>
      <c r="AV7" s="20">
        <v>2</v>
      </c>
      <c r="AX7" s="23">
        <f>SUM(CALCULATION!A7:C7)</f>
        <v>21</v>
      </c>
      <c r="AY7" s="20">
        <v>10</v>
      </c>
      <c r="BA7" s="23">
        <f>SUM(CALCULATION!E7:G7)</f>
        <v>10</v>
      </c>
      <c r="BB7" s="20">
        <v>4</v>
      </c>
      <c r="BD7" s="23">
        <f>SUM(CALCULATION!I7:K7)</f>
        <v>28</v>
      </c>
      <c r="BE7" s="20">
        <v>10</v>
      </c>
      <c r="BG7" s="23">
        <f>SUM(CALCULATION!N7:P7)</f>
        <v>11</v>
      </c>
      <c r="BH7" s="20">
        <v>4</v>
      </c>
      <c r="BJ7" s="24">
        <f>SUM(CALCULATION!R7:T7)</f>
        <v>30</v>
      </c>
      <c r="BK7" s="21">
        <v>10</v>
      </c>
      <c r="BM7" s="23">
        <f>SUM(CALCULATION!Y7:AA7)</f>
        <v>30</v>
      </c>
      <c r="BN7" s="20">
        <v>6</v>
      </c>
      <c r="BP7" s="25">
        <f>SUM(CALCULATION!AD7:AF7)</f>
        <v>14</v>
      </c>
      <c r="BQ7" s="20">
        <v>4</v>
      </c>
      <c r="BS7" s="25">
        <f>SUM(CALCULATION!AH7:AJ7)</f>
        <v>26</v>
      </c>
      <c r="BT7" s="20">
        <v>7</v>
      </c>
      <c r="BV7" s="25">
        <f>SUM(CALCULATION!AL7:AN7)</f>
        <v>8</v>
      </c>
      <c r="BW7" s="20">
        <v>0</v>
      </c>
      <c r="BY7" s="25">
        <f>SUM(CALCULATION!AQ7:AS7)</f>
        <v>27</v>
      </c>
      <c r="BZ7" s="20">
        <v>22</v>
      </c>
      <c r="CB7" s="25">
        <f>SUM(CALCULATION!AU7:AV7)</f>
        <v>5</v>
      </c>
      <c r="CC7" s="20">
        <v>2</v>
      </c>
      <c r="CE7" s="25">
        <f>SUM(CALCULATION!AX7:AY7)</f>
        <v>31</v>
      </c>
      <c r="CF7" s="19">
        <v>8</v>
      </c>
      <c r="CG7" s="19">
        <v>14</v>
      </c>
      <c r="CH7">
        <f>SUM(CE7:CG7)</f>
        <v>53</v>
      </c>
      <c r="CJ7" s="25">
        <f>SUM(CALCULATION!AX7:AY7)</f>
        <v>31</v>
      </c>
      <c r="CK7" s="19">
        <v>8</v>
      </c>
      <c r="CL7" s="19">
        <v>14</v>
      </c>
      <c r="CN7" s="25">
        <f>SUM(CALCULATION!BA7:BB7)</f>
        <v>14</v>
      </c>
      <c r="CO7" s="19">
        <v>12</v>
      </c>
      <c r="CQ7" s="25">
        <f>SUM(CALCULATION!BD7:BE7)</f>
        <v>38</v>
      </c>
      <c r="CR7" s="19">
        <v>8</v>
      </c>
      <c r="CS7" s="19">
        <v>13</v>
      </c>
      <c r="CU7" s="25">
        <f>SUM(CALCULATION!BG7:BH7)</f>
        <v>15</v>
      </c>
      <c r="CV7" s="19">
        <v>5</v>
      </c>
      <c r="CW7" s="19">
        <v>8</v>
      </c>
      <c r="CY7" s="25">
        <f>SUM(CALCULATION!BJ7:BK7)</f>
        <v>40</v>
      </c>
      <c r="CZ7" s="18">
        <v>11</v>
      </c>
      <c r="DA7" s="18">
        <v>15</v>
      </c>
      <c r="DC7" s="25">
        <f>SUM(CALCULATION!BM7:BN7)</f>
        <v>36</v>
      </c>
      <c r="DD7" s="19">
        <v>8</v>
      </c>
      <c r="DE7" s="19">
        <v>17</v>
      </c>
      <c r="DG7" s="25">
        <f>SUM(CALCULATION!BP7:BQ7)</f>
        <v>18</v>
      </c>
      <c r="DH7" s="19">
        <v>4</v>
      </c>
      <c r="DI7" s="19">
        <v>5</v>
      </c>
      <c r="DK7" s="25">
        <f>SUM(CALCULATION!BS7:BT7)</f>
        <v>33</v>
      </c>
      <c r="DL7" s="19">
        <v>8</v>
      </c>
      <c r="DM7" s="19">
        <v>10</v>
      </c>
      <c r="DO7" s="25">
        <f>SUM(CALCULATION!BV7:BW7)</f>
        <v>8</v>
      </c>
      <c r="DP7" s="19">
        <v>2</v>
      </c>
      <c r="DQ7" s="19">
        <v>3</v>
      </c>
      <c r="DS7" s="25">
        <f>SUM(CALCULATION!BY7:BZ7)</f>
        <v>49</v>
      </c>
      <c r="DT7" s="19">
        <v>10</v>
      </c>
      <c r="DU7" s="19">
        <v>17</v>
      </c>
      <c r="DW7" s="25">
        <f>SUM(CALCULATION!CB7:CC7)</f>
        <v>7</v>
      </c>
      <c r="DX7" s="19">
        <v>1</v>
      </c>
      <c r="DY7" s="19">
        <v>5</v>
      </c>
    </row>
    <row r="8" spans="1:129">
      <c r="A8" s="18">
        <v>8</v>
      </c>
      <c r="B8" s="19">
        <v>4</v>
      </c>
      <c r="C8" s="20">
        <v>7</v>
      </c>
      <c r="E8" s="18">
        <v>4</v>
      </c>
      <c r="F8" s="19">
        <v>4</v>
      </c>
      <c r="G8" s="20">
        <v>2</v>
      </c>
      <c r="I8" s="18">
        <v>5</v>
      </c>
      <c r="J8" s="19">
        <v>16</v>
      </c>
      <c r="K8" s="20">
        <v>7</v>
      </c>
      <c r="N8" s="18">
        <v>1</v>
      </c>
      <c r="O8" s="19">
        <v>6</v>
      </c>
      <c r="P8" s="20">
        <v>4</v>
      </c>
      <c r="R8" s="18">
        <v>8</v>
      </c>
      <c r="S8" s="18">
        <v>13</v>
      </c>
      <c r="T8" s="21">
        <v>13</v>
      </c>
      <c r="W8" s="18">
        <v>3</v>
      </c>
      <c r="Y8" s="18">
        <v>14</v>
      </c>
      <c r="Z8" s="19">
        <v>6</v>
      </c>
      <c r="AA8" s="20">
        <v>6</v>
      </c>
      <c r="AD8" s="18">
        <v>3</v>
      </c>
      <c r="AE8" s="19">
        <v>6</v>
      </c>
      <c r="AF8" s="20">
        <v>0</v>
      </c>
      <c r="AH8" s="18">
        <v>7</v>
      </c>
      <c r="AI8" s="19">
        <v>10</v>
      </c>
      <c r="AJ8" s="20">
        <v>6</v>
      </c>
      <c r="AL8" s="18">
        <v>1</v>
      </c>
      <c r="AM8" s="19">
        <v>4</v>
      </c>
      <c r="AN8" s="20">
        <v>3</v>
      </c>
      <c r="AO8" s="22">
        <f>SUM(AL8:AN8)</f>
        <v>8</v>
      </c>
      <c r="AQ8" s="18">
        <v>6</v>
      </c>
      <c r="AR8" s="19">
        <v>7</v>
      </c>
      <c r="AS8" s="20">
        <v>10</v>
      </c>
      <c r="AU8" s="19">
        <v>3</v>
      </c>
      <c r="AV8" s="20">
        <v>1</v>
      </c>
      <c r="AX8" s="23">
        <f>SUM(CALCULATION!A8:C8)</f>
        <v>19</v>
      </c>
      <c r="AY8" s="20">
        <v>9</v>
      </c>
      <c r="BA8" s="23">
        <f>SUM(CALCULATION!E8:G8)</f>
        <v>10</v>
      </c>
      <c r="BB8" s="20">
        <v>2</v>
      </c>
      <c r="BD8" s="23">
        <f>SUM(CALCULATION!I8:K8)</f>
        <v>28</v>
      </c>
      <c r="BE8" s="20">
        <v>10</v>
      </c>
      <c r="BG8" s="23">
        <f>SUM(CALCULATION!N8:P8)</f>
        <v>11</v>
      </c>
      <c r="BH8" s="20">
        <v>4</v>
      </c>
      <c r="BJ8" s="24">
        <f>SUM(CALCULATION!R8:T8)</f>
        <v>34</v>
      </c>
      <c r="BK8" s="21">
        <v>11</v>
      </c>
      <c r="BM8" s="23">
        <f>SUM(CALCULATION!Y8:AA8)</f>
        <v>26</v>
      </c>
      <c r="BN8" s="20">
        <v>5</v>
      </c>
      <c r="BP8" s="25">
        <f>SUM(CALCULATION!AD8:AF8)</f>
        <v>9</v>
      </c>
      <c r="BQ8" s="20">
        <v>4</v>
      </c>
      <c r="BS8" s="25">
        <f>SUM(CALCULATION!AH8:AJ8)</f>
        <v>23</v>
      </c>
      <c r="BT8" s="20">
        <v>4</v>
      </c>
      <c r="BV8" s="25">
        <f>SUM(CALCULATION!AL8:AN8)</f>
        <v>8</v>
      </c>
      <c r="BW8" s="20">
        <v>0</v>
      </c>
      <c r="BY8" s="25">
        <f>SUM(CALCULATION!AQ8:AS8)</f>
        <v>23</v>
      </c>
      <c r="BZ8" s="20">
        <v>18</v>
      </c>
      <c r="CB8" s="25">
        <f>SUM(CALCULATION!AU8:AV8)</f>
        <v>4</v>
      </c>
      <c r="CC8" s="20">
        <v>2</v>
      </c>
      <c r="CE8" s="25">
        <f>SUM(CALCULATION!AX8:AY8)</f>
        <v>28</v>
      </c>
      <c r="CF8" s="19">
        <v>11</v>
      </c>
      <c r="CG8" s="19">
        <v>15</v>
      </c>
      <c r="CH8">
        <f>SUM(CE8:CG8)</f>
        <v>54</v>
      </c>
      <c r="CJ8" s="25">
        <f>SUM(CALCULATION!AX8:AY8)</f>
        <v>28</v>
      </c>
      <c r="CK8" s="19">
        <v>11</v>
      </c>
      <c r="CL8" s="19">
        <v>15</v>
      </c>
      <c r="CN8" s="25">
        <f>SUM(CALCULATION!BA8:BB8)</f>
        <v>12</v>
      </c>
      <c r="CO8" s="19">
        <v>12</v>
      </c>
      <c r="CQ8" s="25">
        <f>SUM(CALCULATION!BD8:BE8)</f>
        <v>38</v>
      </c>
      <c r="CR8" s="19">
        <v>7</v>
      </c>
      <c r="CS8" s="19">
        <v>15</v>
      </c>
      <c r="CU8" s="25">
        <f>SUM(CALCULATION!BG8:BH8)</f>
        <v>15</v>
      </c>
      <c r="CV8" s="19">
        <v>5</v>
      </c>
      <c r="CW8" s="19">
        <v>5</v>
      </c>
      <c r="CY8" s="25">
        <f>SUM(CALCULATION!BJ8:BK8)</f>
        <v>45</v>
      </c>
      <c r="CZ8" s="18">
        <v>13</v>
      </c>
      <c r="DA8" s="18">
        <v>15</v>
      </c>
      <c r="DC8" s="25">
        <f>SUM(CALCULATION!BM8:BN8)</f>
        <v>31</v>
      </c>
      <c r="DD8" s="19">
        <v>9</v>
      </c>
      <c r="DE8" s="19">
        <v>17</v>
      </c>
      <c r="DG8" s="25">
        <f>SUM(CALCULATION!BP8:BQ8)</f>
        <v>13</v>
      </c>
      <c r="DH8" s="19">
        <v>4</v>
      </c>
      <c r="DI8" s="19">
        <v>6</v>
      </c>
      <c r="DK8" s="25">
        <f>SUM(CALCULATION!BS8:BT8)</f>
        <v>27</v>
      </c>
      <c r="DL8" s="19">
        <v>9</v>
      </c>
      <c r="DM8" s="19">
        <v>13</v>
      </c>
      <c r="DO8" s="25">
        <f>SUM(CALCULATION!BV8:BW8)</f>
        <v>8</v>
      </c>
      <c r="DP8" s="19">
        <v>2</v>
      </c>
      <c r="DQ8" s="19">
        <v>4</v>
      </c>
      <c r="DS8" s="25">
        <f>SUM(CALCULATION!BY8:BZ8)</f>
        <v>41</v>
      </c>
      <c r="DT8" s="19">
        <v>11</v>
      </c>
      <c r="DU8" s="19">
        <v>17</v>
      </c>
      <c r="DW8" s="25">
        <f>SUM(CALCULATION!CB8:CC8)</f>
        <v>6</v>
      </c>
      <c r="DX8" s="19">
        <v>2</v>
      </c>
      <c r="DY8" s="19">
        <v>5</v>
      </c>
    </row>
    <row r="9" spans="1:129">
      <c r="A9" s="18">
        <v>9</v>
      </c>
      <c r="B9" s="19">
        <v>5</v>
      </c>
      <c r="C9" s="20">
        <v>8</v>
      </c>
      <c r="E9" s="18">
        <v>4</v>
      </c>
      <c r="F9" s="19">
        <v>4</v>
      </c>
      <c r="G9" s="20">
        <v>2</v>
      </c>
      <c r="I9" s="18">
        <v>4</v>
      </c>
      <c r="J9" s="19">
        <v>9</v>
      </c>
      <c r="K9" s="20">
        <v>8</v>
      </c>
      <c r="N9" s="18">
        <v>1</v>
      </c>
      <c r="O9" s="19">
        <v>4</v>
      </c>
      <c r="P9" s="20">
        <v>4</v>
      </c>
      <c r="R9" s="18">
        <v>8</v>
      </c>
      <c r="S9" s="18">
        <v>9</v>
      </c>
      <c r="T9" s="21">
        <v>12</v>
      </c>
      <c r="W9" s="18">
        <v>1</v>
      </c>
      <c r="Y9" s="18">
        <v>13</v>
      </c>
      <c r="Z9" s="19">
        <v>4</v>
      </c>
      <c r="AA9" s="20">
        <v>10</v>
      </c>
      <c r="AD9" s="18">
        <v>1</v>
      </c>
      <c r="AE9" s="19">
        <v>5</v>
      </c>
      <c r="AF9" s="20">
        <v>2</v>
      </c>
      <c r="AH9" s="18">
        <v>6</v>
      </c>
      <c r="AI9" s="19">
        <v>8</v>
      </c>
      <c r="AJ9" s="20">
        <v>8</v>
      </c>
      <c r="AL9" s="18">
        <v>1</v>
      </c>
      <c r="AM9" s="19">
        <v>1</v>
      </c>
      <c r="AN9" s="20">
        <v>3</v>
      </c>
      <c r="AO9" s="22">
        <f>SUM(AL9:AN9)</f>
        <v>5</v>
      </c>
      <c r="AQ9" s="18">
        <v>6</v>
      </c>
      <c r="AR9" s="19">
        <v>6</v>
      </c>
      <c r="AS9" s="20">
        <v>13</v>
      </c>
      <c r="AU9" s="19">
        <v>2</v>
      </c>
      <c r="AV9" s="20">
        <v>2</v>
      </c>
      <c r="AX9" s="23">
        <f>SUM(CALCULATION!A9:C9)</f>
        <v>22</v>
      </c>
      <c r="AY9" s="20">
        <v>7</v>
      </c>
      <c r="BA9" s="23">
        <f>SUM(CALCULATION!E9:G9)</f>
        <v>10</v>
      </c>
      <c r="BB9" s="20">
        <v>2</v>
      </c>
      <c r="BD9" s="23">
        <f>SUM(CALCULATION!I9:K9)</f>
        <v>21</v>
      </c>
      <c r="BE9" s="20">
        <v>10</v>
      </c>
      <c r="BG9" s="23">
        <f>SUM(CALCULATION!N9:P9)</f>
        <v>9</v>
      </c>
      <c r="BH9" s="20">
        <v>4</v>
      </c>
      <c r="BJ9" s="24">
        <f>SUM(CALCULATION!R9:T9)</f>
        <v>29</v>
      </c>
      <c r="BK9" s="21">
        <v>7</v>
      </c>
      <c r="BM9" s="23">
        <f>SUM(CALCULATION!Y9:AA9)</f>
        <v>27</v>
      </c>
      <c r="BN9" s="20">
        <v>5</v>
      </c>
      <c r="BP9" s="25">
        <f>SUM(CALCULATION!AD9:AF9)</f>
        <v>8</v>
      </c>
      <c r="BQ9" s="20">
        <v>4</v>
      </c>
      <c r="BS9" s="25">
        <f>SUM(CALCULATION!AH9:AJ9)</f>
        <v>22</v>
      </c>
      <c r="BT9" s="20">
        <v>5</v>
      </c>
      <c r="BV9" s="25">
        <f>SUM(CALCULATION!AL9:AN9)</f>
        <v>5</v>
      </c>
      <c r="BW9" s="20">
        <v>0</v>
      </c>
      <c r="BY9" s="25">
        <f>SUM(CALCULATION!AQ9:AS9)</f>
        <v>25</v>
      </c>
      <c r="BZ9" s="20">
        <v>16</v>
      </c>
      <c r="CB9" s="25">
        <f>SUM(CALCULATION!AU9:AV9)</f>
        <v>4</v>
      </c>
      <c r="CC9" s="20">
        <v>1</v>
      </c>
      <c r="CE9" s="25">
        <f>SUM(CALCULATION!AX9:AY9)</f>
        <v>29</v>
      </c>
      <c r="CF9" s="19">
        <v>12</v>
      </c>
      <c r="CG9" s="19">
        <v>12</v>
      </c>
      <c r="CH9">
        <f>SUM(CE9:CG9)</f>
        <v>53</v>
      </c>
      <c r="CJ9" s="25">
        <f>SUM(CALCULATION!AX9:AY9)</f>
        <v>29</v>
      </c>
      <c r="CK9" s="19">
        <v>12</v>
      </c>
      <c r="CL9" s="19">
        <v>12</v>
      </c>
      <c r="CN9" s="25">
        <f>SUM(CALCULATION!BA9:BB9)</f>
        <v>12</v>
      </c>
      <c r="CO9" s="19">
        <v>12</v>
      </c>
      <c r="CQ9" s="25">
        <f>SUM(CALCULATION!BD9:BE9)</f>
        <v>31</v>
      </c>
      <c r="CR9" s="19">
        <v>8</v>
      </c>
      <c r="CS9" s="19">
        <v>14</v>
      </c>
      <c r="CU9" s="25">
        <f>SUM(CALCULATION!BG9:BH9)</f>
        <v>13</v>
      </c>
      <c r="CV9" s="19">
        <v>5</v>
      </c>
      <c r="CW9" s="19">
        <v>8</v>
      </c>
      <c r="CY9" s="25">
        <f>SUM(CALCULATION!BJ9:BK9)</f>
        <v>36</v>
      </c>
      <c r="CZ9" s="18">
        <v>13</v>
      </c>
      <c r="DA9" s="18">
        <v>15</v>
      </c>
      <c r="DC9" s="25">
        <f>SUM(CALCULATION!BM9:BN9)</f>
        <v>32</v>
      </c>
      <c r="DD9" s="19">
        <v>9</v>
      </c>
      <c r="DE9" s="19">
        <v>16</v>
      </c>
      <c r="DG9" s="25">
        <f>SUM(CALCULATION!BP9:BQ9)</f>
        <v>12</v>
      </c>
      <c r="DH9" s="19">
        <v>4</v>
      </c>
      <c r="DI9" s="19">
        <v>6</v>
      </c>
      <c r="DK9" s="25">
        <f>SUM(CALCULATION!BS9:BT9)</f>
        <v>27</v>
      </c>
      <c r="DL9" s="19">
        <v>6</v>
      </c>
      <c r="DM9" s="19">
        <v>13</v>
      </c>
      <c r="DO9" s="25">
        <f>SUM(CALCULATION!BV9:BW9)</f>
        <v>5</v>
      </c>
      <c r="DP9" s="19">
        <v>2</v>
      </c>
      <c r="DQ9" s="19">
        <v>4</v>
      </c>
      <c r="DS9" s="25">
        <f>SUM(CALCULATION!BY9:BZ9)</f>
        <v>41</v>
      </c>
      <c r="DT9" s="19">
        <v>11</v>
      </c>
      <c r="DU9" s="19">
        <v>17</v>
      </c>
      <c r="DW9" s="25">
        <f>SUM(CALCULATION!CB9:CC9)</f>
        <v>5</v>
      </c>
      <c r="DX9" s="19">
        <v>2</v>
      </c>
      <c r="DY9" s="19">
        <v>4</v>
      </c>
    </row>
    <row r="10" spans="1:129">
      <c r="A10" s="18">
        <v>6</v>
      </c>
      <c r="B10" s="19">
        <v>5</v>
      </c>
      <c r="C10" s="20">
        <v>2</v>
      </c>
      <c r="E10" s="18">
        <v>4</v>
      </c>
      <c r="F10" s="19">
        <v>4</v>
      </c>
      <c r="G10" s="20">
        <v>2</v>
      </c>
      <c r="I10" s="18">
        <v>3</v>
      </c>
      <c r="J10" s="19">
        <v>15</v>
      </c>
      <c r="K10" s="20">
        <v>6</v>
      </c>
      <c r="N10" s="18">
        <v>0</v>
      </c>
      <c r="O10" s="19">
        <v>4</v>
      </c>
      <c r="P10" s="20">
        <v>0</v>
      </c>
      <c r="R10" s="18">
        <v>6</v>
      </c>
      <c r="S10" s="18">
        <v>11</v>
      </c>
      <c r="T10" s="21">
        <v>9</v>
      </c>
      <c r="W10" s="18">
        <v>3</v>
      </c>
      <c r="Y10" s="18">
        <v>13</v>
      </c>
      <c r="Z10" s="19">
        <v>6</v>
      </c>
      <c r="AA10" s="20">
        <v>8</v>
      </c>
      <c r="AD10" s="18">
        <v>3</v>
      </c>
      <c r="AE10" s="19">
        <v>9</v>
      </c>
      <c r="AF10" s="20">
        <v>2</v>
      </c>
      <c r="AH10" s="18">
        <v>7</v>
      </c>
      <c r="AI10" s="19">
        <v>6</v>
      </c>
      <c r="AJ10" s="20">
        <v>5</v>
      </c>
      <c r="AL10" s="18">
        <v>1</v>
      </c>
      <c r="AM10" s="19">
        <v>4</v>
      </c>
      <c r="AN10" s="20">
        <v>2</v>
      </c>
      <c r="AO10" s="22">
        <f>SUM(AL10:AN10)</f>
        <v>7</v>
      </c>
      <c r="AQ10" s="18">
        <v>6</v>
      </c>
      <c r="AR10" s="19">
        <v>8</v>
      </c>
      <c r="AS10" s="20">
        <v>1</v>
      </c>
      <c r="AU10" s="19">
        <v>3</v>
      </c>
      <c r="AV10" s="20">
        <v>0</v>
      </c>
      <c r="AX10" s="23">
        <f>SUM(CALCULATION!A10:C10)</f>
        <v>13</v>
      </c>
      <c r="AY10" s="20">
        <v>9</v>
      </c>
      <c r="BA10" s="23">
        <f>SUM(CALCULATION!E10:G10)</f>
        <v>10</v>
      </c>
      <c r="BB10" s="20">
        <v>4</v>
      </c>
      <c r="BD10" s="23">
        <f>SUM(CALCULATION!I10:K10)</f>
        <v>24</v>
      </c>
      <c r="BE10" s="20">
        <v>6</v>
      </c>
      <c r="BG10" s="23">
        <f>SUM(CALCULATION!N10:P10)</f>
        <v>4</v>
      </c>
      <c r="BH10" s="20">
        <v>3</v>
      </c>
      <c r="BJ10" s="24">
        <f>SUM(CALCULATION!R10:T10)</f>
        <v>26</v>
      </c>
      <c r="BK10" s="21">
        <v>12</v>
      </c>
      <c r="BM10" s="23">
        <f>SUM(CALCULATION!Y10:AA10)</f>
        <v>27</v>
      </c>
      <c r="BN10" s="20">
        <v>4</v>
      </c>
      <c r="BP10" s="25">
        <f>SUM(CALCULATION!AD10:AF10)</f>
        <v>14</v>
      </c>
      <c r="BQ10" s="20">
        <v>4</v>
      </c>
      <c r="BS10" s="25">
        <f>SUM(CALCULATION!AH10:AJ10)</f>
        <v>18</v>
      </c>
      <c r="BT10" s="20">
        <v>7</v>
      </c>
      <c r="BV10" s="25">
        <f>SUM(CALCULATION!AL10:AN10)</f>
        <v>7</v>
      </c>
      <c r="BW10" s="20">
        <v>0</v>
      </c>
      <c r="BY10" s="25">
        <f>SUM(CALCULATION!AQ10:AS10)</f>
        <v>15</v>
      </c>
      <c r="BZ10" s="20">
        <v>22</v>
      </c>
      <c r="CB10" s="25">
        <f>SUM(CALCULATION!AU10:AV10)</f>
        <v>3</v>
      </c>
      <c r="CC10" s="20">
        <v>2</v>
      </c>
      <c r="CE10" s="25">
        <f>SUM(CALCULATION!AX10:AY10)</f>
        <v>22</v>
      </c>
      <c r="CF10" s="19">
        <v>10</v>
      </c>
      <c r="CG10" s="19">
        <v>9</v>
      </c>
      <c r="CH10">
        <f>SUM(CE10:CG10)</f>
        <v>41</v>
      </c>
      <c r="CJ10" s="25">
        <f>SUM(CALCULATION!AX10:AY10)</f>
        <v>22</v>
      </c>
      <c r="CK10" s="19">
        <v>10</v>
      </c>
      <c r="CL10" s="19">
        <v>9</v>
      </c>
      <c r="CN10" s="25">
        <f>SUM(CALCULATION!BA10:BB10)</f>
        <v>14</v>
      </c>
      <c r="CO10" s="19">
        <v>10</v>
      </c>
      <c r="CQ10" s="25">
        <f>SUM(CALCULATION!BD10:BE10)</f>
        <v>30</v>
      </c>
      <c r="CR10" s="19">
        <v>7</v>
      </c>
      <c r="CS10" s="19">
        <v>12</v>
      </c>
      <c r="CU10" s="25">
        <f>SUM(CALCULATION!BG10:BH10)</f>
        <v>7</v>
      </c>
      <c r="CV10" s="19">
        <v>5</v>
      </c>
      <c r="CW10" s="19">
        <v>8</v>
      </c>
      <c r="CY10" s="25">
        <f>SUM(CALCULATION!BJ10:BK10)</f>
        <v>38</v>
      </c>
      <c r="CZ10" s="18">
        <v>13</v>
      </c>
      <c r="DA10" s="18">
        <v>10</v>
      </c>
      <c r="DC10" s="25">
        <f>SUM(CALCULATION!BM10:BN10)</f>
        <v>31</v>
      </c>
      <c r="DD10" s="19">
        <v>9</v>
      </c>
      <c r="DE10" s="19">
        <v>12</v>
      </c>
      <c r="DG10" s="25">
        <f>SUM(CALCULATION!BP10:BQ10)</f>
        <v>18</v>
      </c>
      <c r="DH10" s="19">
        <v>4</v>
      </c>
      <c r="DI10" s="19">
        <v>6</v>
      </c>
      <c r="DK10" s="25">
        <f>SUM(CALCULATION!BS10:BT10)</f>
        <v>25</v>
      </c>
      <c r="DL10" s="19">
        <v>6</v>
      </c>
      <c r="DM10" s="19">
        <v>9</v>
      </c>
      <c r="DO10" s="25">
        <f>SUM(CALCULATION!BV10:BW10)</f>
        <v>7</v>
      </c>
      <c r="DP10" s="19">
        <v>2</v>
      </c>
      <c r="DQ10" s="19">
        <v>3</v>
      </c>
      <c r="DS10" s="25">
        <f>SUM(CALCULATION!BY10:BZ10)</f>
        <v>37</v>
      </c>
      <c r="DT10" s="19">
        <v>10</v>
      </c>
      <c r="DU10" s="19">
        <v>10</v>
      </c>
      <c r="DW10" s="25">
        <f>SUM(CALCULATION!CB10:CC10)</f>
        <v>5</v>
      </c>
      <c r="DX10" s="19">
        <v>1</v>
      </c>
      <c r="DY10" s="19">
        <v>4</v>
      </c>
    </row>
    <row r="11" spans="1:129">
      <c r="A11" s="18">
        <v>9</v>
      </c>
      <c r="B11" s="19">
        <v>7</v>
      </c>
      <c r="C11" s="20">
        <v>10</v>
      </c>
      <c r="E11" s="18">
        <v>4</v>
      </c>
      <c r="F11" s="19">
        <v>4</v>
      </c>
      <c r="G11" s="20">
        <v>2</v>
      </c>
      <c r="I11" s="18">
        <v>5</v>
      </c>
      <c r="J11" s="19">
        <v>14</v>
      </c>
      <c r="K11" s="20">
        <v>9</v>
      </c>
      <c r="N11" s="18">
        <v>1</v>
      </c>
      <c r="O11" s="19">
        <v>6</v>
      </c>
      <c r="P11" s="20">
        <v>4</v>
      </c>
      <c r="R11" s="18">
        <v>7</v>
      </c>
      <c r="S11" s="18">
        <v>13</v>
      </c>
      <c r="T11" s="21">
        <v>12</v>
      </c>
      <c r="W11" s="18">
        <v>3</v>
      </c>
      <c r="Y11" s="18">
        <v>14</v>
      </c>
      <c r="Z11" s="19">
        <v>7</v>
      </c>
      <c r="AA11" s="20">
        <v>9</v>
      </c>
      <c r="AD11" s="18">
        <v>3</v>
      </c>
      <c r="AE11" s="19">
        <v>9</v>
      </c>
      <c r="AF11" s="20">
        <v>2</v>
      </c>
      <c r="AH11" s="18">
        <v>6</v>
      </c>
      <c r="AI11" s="19">
        <v>10</v>
      </c>
      <c r="AJ11" s="20">
        <v>10</v>
      </c>
      <c r="AL11" s="18">
        <v>1</v>
      </c>
      <c r="AM11" s="19">
        <v>4</v>
      </c>
      <c r="AN11" s="20">
        <v>3</v>
      </c>
      <c r="AO11" s="22">
        <f>SUM(AL11:AN11)</f>
        <v>8</v>
      </c>
      <c r="AQ11" s="18">
        <v>6</v>
      </c>
      <c r="AR11" s="19">
        <v>10</v>
      </c>
      <c r="AS11" s="20">
        <v>13</v>
      </c>
      <c r="AU11" s="19">
        <v>3</v>
      </c>
      <c r="AV11" s="20">
        <v>1</v>
      </c>
      <c r="AX11" s="23">
        <f>SUM(CALCULATION!A11:C11)</f>
        <v>26</v>
      </c>
      <c r="AY11" s="20">
        <v>9</v>
      </c>
      <c r="BA11" s="23">
        <f>SUM(CALCULATION!E11:G11)</f>
        <v>10</v>
      </c>
      <c r="BB11" s="20">
        <v>4</v>
      </c>
      <c r="BD11" s="23">
        <f>SUM(CALCULATION!I11:K11)</f>
        <v>28</v>
      </c>
      <c r="BE11" s="20">
        <v>11</v>
      </c>
      <c r="BG11" s="23">
        <f>SUM(CALCULATION!N11:P11)</f>
        <v>11</v>
      </c>
      <c r="BH11" s="20">
        <v>3</v>
      </c>
      <c r="BJ11" s="24">
        <f>SUM(CALCULATION!R11:T11)</f>
        <v>32</v>
      </c>
      <c r="BK11" s="21">
        <v>14</v>
      </c>
      <c r="BM11" s="23">
        <f>SUM(CALCULATION!Y11:AA11)</f>
        <v>30</v>
      </c>
      <c r="BN11" s="20">
        <v>7</v>
      </c>
      <c r="BP11" s="25">
        <f>SUM(CALCULATION!AD11:AF11)</f>
        <v>14</v>
      </c>
      <c r="BQ11" s="20">
        <v>4</v>
      </c>
      <c r="BS11" s="25">
        <f>SUM(CALCULATION!AH11:AJ11)</f>
        <v>26</v>
      </c>
      <c r="BT11" s="20">
        <v>6</v>
      </c>
      <c r="BV11" s="25">
        <f>SUM(CALCULATION!AL11:AN11)</f>
        <v>8</v>
      </c>
      <c r="BW11" s="20">
        <v>1</v>
      </c>
      <c r="BY11" s="25">
        <f>SUM(CALCULATION!AQ11:AS11)</f>
        <v>29</v>
      </c>
      <c r="BZ11" s="20">
        <v>20</v>
      </c>
      <c r="CB11" s="25">
        <f>SUM(CALCULATION!AU11:AV11)</f>
        <v>4</v>
      </c>
      <c r="CC11" s="20">
        <v>2</v>
      </c>
      <c r="CE11" s="25">
        <f>SUM(CALCULATION!AX11:AY11)</f>
        <v>35</v>
      </c>
      <c r="CF11" s="19">
        <v>10</v>
      </c>
      <c r="CG11" s="19">
        <v>13</v>
      </c>
      <c r="CH11">
        <f>SUM(CE11:CG11)</f>
        <v>58</v>
      </c>
      <c r="CJ11" s="25">
        <f>SUM(CALCULATION!AX11:AY11)</f>
        <v>35</v>
      </c>
      <c r="CK11" s="19">
        <v>10</v>
      </c>
      <c r="CL11" s="19">
        <v>13</v>
      </c>
      <c r="CN11" s="25">
        <f>SUM(CALCULATION!BA11:BB11)</f>
        <v>14</v>
      </c>
      <c r="CO11" s="19">
        <v>14</v>
      </c>
      <c r="CQ11" s="25">
        <f>SUM(CALCULATION!BD11:BE11)</f>
        <v>39</v>
      </c>
      <c r="CR11" s="19">
        <v>8</v>
      </c>
      <c r="CS11" s="19">
        <v>15</v>
      </c>
      <c r="CU11" s="25">
        <f>SUM(CALCULATION!BG11:BH11)</f>
        <v>14</v>
      </c>
      <c r="CV11" s="19">
        <v>5</v>
      </c>
      <c r="CW11" s="19">
        <v>8</v>
      </c>
      <c r="CY11" s="25">
        <f>SUM(CALCULATION!BJ11:BK11)</f>
        <v>46</v>
      </c>
      <c r="CZ11" s="18">
        <v>14</v>
      </c>
      <c r="DA11" s="18">
        <v>18</v>
      </c>
      <c r="DC11" s="25">
        <f>SUM(CALCULATION!BM11:BN11)</f>
        <v>37</v>
      </c>
      <c r="DD11" s="19">
        <v>9</v>
      </c>
      <c r="DE11" s="19">
        <v>17</v>
      </c>
      <c r="DG11" s="25">
        <f>SUM(CALCULATION!BP11:BQ11)</f>
        <v>18</v>
      </c>
      <c r="DH11" s="19">
        <v>4</v>
      </c>
      <c r="DI11" s="19">
        <v>6</v>
      </c>
      <c r="DK11" s="25">
        <f>SUM(CALCULATION!BS11:BT11)</f>
        <v>32</v>
      </c>
      <c r="DL11" s="19">
        <v>7</v>
      </c>
      <c r="DM11" s="19">
        <v>13</v>
      </c>
      <c r="DO11" s="25">
        <f>SUM(CALCULATION!BV11:BW11)</f>
        <v>9</v>
      </c>
      <c r="DP11" s="19">
        <v>2</v>
      </c>
      <c r="DQ11" s="19">
        <v>4</v>
      </c>
      <c r="DS11" s="25">
        <f>SUM(CALCULATION!BY11:BZ11)</f>
        <v>49</v>
      </c>
      <c r="DT11" s="19">
        <v>11</v>
      </c>
      <c r="DU11" s="19">
        <v>20</v>
      </c>
      <c r="DW11" s="25">
        <f>SUM(CALCULATION!CB11:CC11)</f>
        <v>6</v>
      </c>
      <c r="DX11" s="19">
        <v>2</v>
      </c>
      <c r="DY11" s="19">
        <v>5</v>
      </c>
    </row>
    <row r="12" spans="1:129">
      <c r="A12" s="18">
        <v>7</v>
      </c>
      <c r="B12" s="19">
        <v>6</v>
      </c>
      <c r="C12" s="20">
        <v>4</v>
      </c>
      <c r="E12" s="18">
        <v>4</v>
      </c>
      <c r="F12" s="19">
        <v>4</v>
      </c>
      <c r="G12" s="20">
        <v>2</v>
      </c>
      <c r="I12" s="18">
        <v>5</v>
      </c>
      <c r="J12" s="19">
        <v>13</v>
      </c>
      <c r="K12" s="20">
        <v>7</v>
      </c>
      <c r="N12" s="18">
        <v>1</v>
      </c>
      <c r="O12" s="19">
        <v>4</v>
      </c>
      <c r="P12" s="20">
        <v>4</v>
      </c>
      <c r="R12" s="18">
        <v>8</v>
      </c>
      <c r="S12" s="18">
        <v>9</v>
      </c>
      <c r="T12" s="21">
        <v>9</v>
      </c>
      <c r="W12" s="18">
        <v>3</v>
      </c>
      <c r="Y12" s="18">
        <v>14</v>
      </c>
      <c r="Z12" s="19">
        <v>5</v>
      </c>
      <c r="AA12" s="20">
        <v>8</v>
      </c>
      <c r="AD12" s="18">
        <v>3</v>
      </c>
      <c r="AE12" s="19">
        <v>6</v>
      </c>
      <c r="AF12" s="20">
        <v>0</v>
      </c>
      <c r="AH12" s="18">
        <v>7</v>
      </c>
      <c r="AI12" s="19">
        <v>6</v>
      </c>
      <c r="AJ12" s="20">
        <v>8</v>
      </c>
      <c r="AL12" s="18">
        <v>1</v>
      </c>
      <c r="AM12" s="19">
        <v>4</v>
      </c>
      <c r="AN12" s="20">
        <v>3</v>
      </c>
      <c r="AO12" s="22">
        <f>SUM(AL12:AN12)</f>
        <v>8</v>
      </c>
      <c r="AQ12" s="18">
        <v>6</v>
      </c>
      <c r="AR12" s="19">
        <v>7</v>
      </c>
      <c r="AS12" s="20">
        <v>5</v>
      </c>
      <c r="AU12" s="19">
        <v>3</v>
      </c>
      <c r="AV12" s="20">
        <v>2</v>
      </c>
      <c r="AX12" s="23">
        <f>SUM(CALCULATION!A12:C12)</f>
        <v>17</v>
      </c>
      <c r="AY12" s="20">
        <v>7</v>
      </c>
      <c r="BA12" s="23">
        <f>SUM(CALCULATION!E12:G12)</f>
        <v>10</v>
      </c>
      <c r="BB12" s="20">
        <v>2</v>
      </c>
      <c r="BD12" s="23">
        <f>SUM(CALCULATION!I12:K12)</f>
        <v>25</v>
      </c>
      <c r="BE12" s="20">
        <v>10</v>
      </c>
      <c r="BG12" s="23">
        <f>SUM(CALCULATION!N12:P12)</f>
        <v>9</v>
      </c>
      <c r="BH12" s="20">
        <v>4</v>
      </c>
      <c r="BJ12" s="24">
        <f>SUM(CALCULATION!R12:T12)</f>
        <v>26</v>
      </c>
      <c r="BK12" s="21">
        <v>9</v>
      </c>
      <c r="BM12" s="23">
        <f>SUM(CALCULATION!Y12:AA12)</f>
        <v>27</v>
      </c>
      <c r="BN12" s="20">
        <v>6</v>
      </c>
      <c r="BP12" s="25">
        <f>SUM(CALCULATION!AD12:AF12)</f>
        <v>9</v>
      </c>
      <c r="BQ12" s="20">
        <v>4</v>
      </c>
      <c r="BS12" s="25">
        <f>SUM(CALCULATION!AH12:AJ12)</f>
        <v>21</v>
      </c>
      <c r="BT12" s="20">
        <v>5</v>
      </c>
      <c r="BV12" s="25">
        <f>SUM(CALCULATION!AL12:AN12)</f>
        <v>8</v>
      </c>
      <c r="BW12" s="20">
        <v>0</v>
      </c>
      <c r="BY12" s="25">
        <f>SUM(CALCULATION!AQ12:AS12)</f>
        <v>18</v>
      </c>
      <c r="BZ12" s="20">
        <v>18</v>
      </c>
      <c r="CB12" s="25">
        <f>SUM(CALCULATION!AU12:AV12)</f>
        <v>5</v>
      </c>
      <c r="CC12" s="20">
        <v>2</v>
      </c>
      <c r="CE12" s="25">
        <f>SUM(CALCULATION!AX12:AY12)</f>
        <v>24</v>
      </c>
      <c r="CF12" s="19">
        <v>10</v>
      </c>
      <c r="CG12" s="19">
        <v>16</v>
      </c>
      <c r="CH12">
        <f>SUM(CE12:CG12)</f>
        <v>50</v>
      </c>
      <c r="CJ12" s="25">
        <f>SUM(CALCULATION!AX12:AY12)</f>
        <v>24</v>
      </c>
      <c r="CK12" s="19">
        <v>10</v>
      </c>
      <c r="CL12" s="19">
        <v>16</v>
      </c>
      <c r="CN12" s="25">
        <f>SUM(CALCULATION!BA12:BB12)</f>
        <v>12</v>
      </c>
      <c r="CO12" s="19">
        <v>14</v>
      </c>
      <c r="CQ12" s="25">
        <f>SUM(CALCULATION!BD12:BE12)</f>
        <v>35</v>
      </c>
      <c r="CR12" s="19">
        <v>7</v>
      </c>
      <c r="CS12" s="19">
        <v>13</v>
      </c>
      <c r="CU12" s="25">
        <f>SUM(CALCULATION!BG12:BH12)</f>
        <v>13</v>
      </c>
      <c r="CV12" s="19">
        <v>3</v>
      </c>
      <c r="CW12" s="19">
        <v>8</v>
      </c>
      <c r="CY12" s="25">
        <f>SUM(CALCULATION!BJ12:BK12)</f>
        <v>35</v>
      </c>
      <c r="CZ12" s="18">
        <v>13</v>
      </c>
      <c r="DA12" s="18">
        <v>12</v>
      </c>
      <c r="DC12" s="25">
        <f>SUM(CALCULATION!BM12:BN12)</f>
        <v>33</v>
      </c>
      <c r="DD12" s="19">
        <v>9</v>
      </c>
      <c r="DE12" s="19">
        <v>16</v>
      </c>
      <c r="DG12" s="25">
        <f>SUM(CALCULATION!BP12:BQ12)</f>
        <v>13</v>
      </c>
      <c r="DH12" s="19">
        <v>4</v>
      </c>
      <c r="DI12" s="19">
        <v>6</v>
      </c>
      <c r="DK12" s="25">
        <f>SUM(CALCULATION!BS12:BT12)</f>
        <v>26</v>
      </c>
      <c r="DL12" s="19">
        <v>9</v>
      </c>
      <c r="DM12" s="19">
        <v>12</v>
      </c>
      <c r="DO12" s="25">
        <f>SUM(CALCULATION!BV12:BW12)</f>
        <v>8</v>
      </c>
      <c r="DP12" s="19">
        <v>2</v>
      </c>
      <c r="DQ12" s="19">
        <v>4</v>
      </c>
      <c r="DS12" s="25">
        <f>SUM(CALCULATION!BY12:BZ12)</f>
        <v>36</v>
      </c>
      <c r="DT12" s="19">
        <v>9</v>
      </c>
      <c r="DU12" s="19">
        <v>15</v>
      </c>
      <c r="DW12" s="25">
        <f>SUM(CALCULATION!CB12:CC12)</f>
        <v>7</v>
      </c>
      <c r="DX12" s="19">
        <v>2</v>
      </c>
      <c r="DY12" s="19">
        <v>5</v>
      </c>
    </row>
    <row r="13" spans="1:129">
      <c r="A13" s="18">
        <v>8</v>
      </c>
      <c r="B13" s="19">
        <v>7</v>
      </c>
      <c r="C13" s="20">
        <v>10</v>
      </c>
      <c r="E13" s="18">
        <v>4</v>
      </c>
      <c r="F13" s="19">
        <v>4</v>
      </c>
      <c r="G13" s="20">
        <v>2</v>
      </c>
      <c r="I13" s="18">
        <v>4</v>
      </c>
      <c r="J13" s="19">
        <v>17</v>
      </c>
      <c r="K13" s="20">
        <v>10</v>
      </c>
      <c r="N13" s="18">
        <v>1</v>
      </c>
      <c r="O13" s="19">
        <v>6</v>
      </c>
      <c r="P13" s="20">
        <v>4</v>
      </c>
      <c r="R13" s="18">
        <v>8</v>
      </c>
      <c r="S13" s="18">
        <v>13</v>
      </c>
      <c r="T13" s="21">
        <v>13</v>
      </c>
      <c r="W13" s="18">
        <v>3</v>
      </c>
      <c r="Y13" s="18">
        <v>14</v>
      </c>
      <c r="Z13" s="19">
        <v>7</v>
      </c>
      <c r="AA13" s="20">
        <v>10</v>
      </c>
      <c r="AD13" s="18">
        <v>3</v>
      </c>
      <c r="AE13" s="19">
        <v>9</v>
      </c>
      <c r="AF13" s="20">
        <v>2</v>
      </c>
      <c r="AH13" s="18">
        <v>6</v>
      </c>
      <c r="AI13" s="19">
        <v>8</v>
      </c>
      <c r="AJ13" s="20">
        <v>8</v>
      </c>
      <c r="AL13" s="18">
        <v>0</v>
      </c>
      <c r="AM13" s="19">
        <v>4</v>
      </c>
      <c r="AN13" s="20">
        <v>2</v>
      </c>
      <c r="AO13" s="22">
        <f>SUM(AL13:AN13)</f>
        <v>6</v>
      </c>
      <c r="AQ13" s="18">
        <v>5</v>
      </c>
      <c r="AR13" s="19">
        <v>9</v>
      </c>
      <c r="AS13" s="20">
        <v>14</v>
      </c>
      <c r="AU13" s="19">
        <v>3</v>
      </c>
      <c r="AV13" s="20">
        <v>1</v>
      </c>
      <c r="AX13" s="23">
        <f>SUM(CALCULATION!A13:C13)</f>
        <v>25</v>
      </c>
      <c r="AY13" s="20">
        <v>6</v>
      </c>
      <c r="BA13" s="23">
        <f>SUM(CALCULATION!E13:G13)</f>
        <v>10</v>
      </c>
      <c r="BB13" s="20">
        <v>4</v>
      </c>
      <c r="BD13" s="23">
        <f>SUM(CALCULATION!I13:K13)</f>
        <v>31</v>
      </c>
      <c r="BE13" s="20">
        <v>10</v>
      </c>
      <c r="BG13" s="23">
        <f>SUM(CALCULATION!N13:P13)</f>
        <v>11</v>
      </c>
      <c r="BH13" s="20">
        <v>4</v>
      </c>
      <c r="BJ13" s="24">
        <f>SUM(CALCULATION!R13:T13)</f>
        <v>34</v>
      </c>
      <c r="BK13" s="21">
        <v>13</v>
      </c>
      <c r="BM13" s="23">
        <f>SUM(CALCULATION!Y13:AA13)</f>
        <v>31</v>
      </c>
      <c r="BN13" s="20">
        <v>4</v>
      </c>
      <c r="BP13" s="25">
        <f>SUM(CALCULATION!AD13:AF13)</f>
        <v>14</v>
      </c>
      <c r="BQ13" s="20">
        <v>4</v>
      </c>
      <c r="BS13" s="25">
        <f>SUM(CALCULATION!AH13:AJ13)</f>
        <v>22</v>
      </c>
      <c r="BT13" s="20">
        <v>6</v>
      </c>
      <c r="BV13" s="25">
        <f>SUM(CALCULATION!AL13:AN13)</f>
        <v>6</v>
      </c>
      <c r="BW13" s="20">
        <v>0</v>
      </c>
      <c r="BY13" s="25">
        <f>SUM(CALCULATION!AQ13:AS13)</f>
        <v>28</v>
      </c>
      <c r="BZ13" s="20">
        <v>17</v>
      </c>
      <c r="CB13" s="25">
        <f>SUM(CALCULATION!AU13:AV13)</f>
        <v>4</v>
      </c>
      <c r="CC13" s="20">
        <v>2</v>
      </c>
      <c r="CE13" s="25">
        <f>SUM(CALCULATION!AX13:AY13)</f>
        <v>31</v>
      </c>
      <c r="CF13" s="19">
        <v>9</v>
      </c>
      <c r="CG13" s="19">
        <v>15</v>
      </c>
      <c r="CH13">
        <f>SUM(CE13:CG13)</f>
        <v>55</v>
      </c>
      <c r="CJ13" s="25">
        <f>SUM(CALCULATION!AX13:AY13)</f>
        <v>31</v>
      </c>
      <c r="CK13" s="19">
        <v>9</v>
      </c>
      <c r="CL13" s="19">
        <v>15</v>
      </c>
      <c r="CN13" s="25">
        <f>SUM(CALCULATION!BA13:BB13)</f>
        <v>14</v>
      </c>
      <c r="CO13" s="19">
        <v>14</v>
      </c>
      <c r="CQ13" s="25">
        <f>SUM(CALCULATION!BD13:BE13)</f>
        <v>41</v>
      </c>
      <c r="CR13" s="19">
        <v>7</v>
      </c>
      <c r="CS13" s="19">
        <v>15</v>
      </c>
      <c r="CU13" s="25">
        <f>SUM(CALCULATION!BG13:BH13)</f>
        <v>15</v>
      </c>
      <c r="CV13" s="19">
        <v>5</v>
      </c>
      <c r="CW13" s="19">
        <v>8</v>
      </c>
      <c r="CY13" s="25">
        <f>SUM(CALCULATION!BJ13:BK13)</f>
        <v>47</v>
      </c>
      <c r="CZ13" s="18">
        <v>12</v>
      </c>
      <c r="DA13" s="18">
        <v>20</v>
      </c>
      <c r="DC13" s="25">
        <f>SUM(CALCULATION!BM13:BN13)</f>
        <v>35</v>
      </c>
      <c r="DD13" s="19">
        <v>9</v>
      </c>
      <c r="DE13" s="19">
        <v>17</v>
      </c>
      <c r="DG13" s="25">
        <f>SUM(CALCULATION!BP13:BQ13)</f>
        <v>18</v>
      </c>
      <c r="DH13" s="19">
        <v>4</v>
      </c>
      <c r="DI13" s="19">
        <v>6</v>
      </c>
      <c r="DK13" s="25">
        <f>SUM(CALCULATION!BS13:BT13)</f>
        <v>28</v>
      </c>
      <c r="DL13" s="19">
        <v>9</v>
      </c>
      <c r="DM13" s="19">
        <v>13</v>
      </c>
      <c r="DO13" s="25">
        <f>SUM(CALCULATION!BV13:BW13)</f>
        <v>6</v>
      </c>
      <c r="DP13" s="19">
        <v>2</v>
      </c>
      <c r="DQ13" s="19">
        <v>4</v>
      </c>
      <c r="DS13" s="25">
        <f>SUM(CALCULATION!BY13:BZ13)</f>
        <v>45</v>
      </c>
      <c r="DT13" s="19">
        <v>9</v>
      </c>
      <c r="DU13" s="19">
        <v>20</v>
      </c>
      <c r="DW13" s="25">
        <f>SUM(CALCULATION!CB13:CC13)</f>
        <v>6</v>
      </c>
      <c r="DX13" s="19">
        <v>2</v>
      </c>
      <c r="DY13" s="19">
        <v>5</v>
      </c>
    </row>
    <row r="14" spans="1:129">
      <c r="A14" s="18">
        <v>8</v>
      </c>
      <c r="B14" s="19">
        <v>7</v>
      </c>
      <c r="C14" s="20">
        <v>10</v>
      </c>
      <c r="E14" s="18">
        <v>4</v>
      </c>
      <c r="F14" s="19">
        <v>4</v>
      </c>
      <c r="G14" s="20">
        <v>2</v>
      </c>
      <c r="I14" s="18">
        <v>5</v>
      </c>
      <c r="J14" s="19">
        <v>15</v>
      </c>
      <c r="K14" s="20">
        <v>8</v>
      </c>
      <c r="N14" s="18">
        <v>1</v>
      </c>
      <c r="O14" s="19">
        <v>6</v>
      </c>
      <c r="P14" s="20">
        <v>4</v>
      </c>
      <c r="R14" s="18">
        <v>8</v>
      </c>
      <c r="S14" s="18">
        <v>13</v>
      </c>
      <c r="T14" s="21">
        <v>13</v>
      </c>
      <c r="W14" s="18">
        <v>3</v>
      </c>
      <c r="Y14" s="18">
        <v>14</v>
      </c>
      <c r="Z14" s="19">
        <v>7</v>
      </c>
      <c r="AA14" s="20">
        <v>10</v>
      </c>
      <c r="AD14" s="18">
        <v>3</v>
      </c>
      <c r="AE14" s="19">
        <v>9</v>
      </c>
      <c r="AF14" s="20">
        <v>2</v>
      </c>
      <c r="AH14" s="18">
        <v>7</v>
      </c>
      <c r="AI14" s="19">
        <v>10</v>
      </c>
      <c r="AJ14" s="20">
        <v>9</v>
      </c>
      <c r="AL14" s="18">
        <v>1</v>
      </c>
      <c r="AM14" s="19">
        <v>4</v>
      </c>
      <c r="AN14" s="20">
        <v>3</v>
      </c>
      <c r="AO14" s="22">
        <f>SUM(AL14:AN14)</f>
        <v>8</v>
      </c>
      <c r="AQ14" s="18">
        <v>7</v>
      </c>
      <c r="AR14" s="19">
        <v>9</v>
      </c>
      <c r="AS14" s="20">
        <v>13</v>
      </c>
      <c r="AU14" s="19">
        <v>3</v>
      </c>
      <c r="AV14" s="20">
        <v>1</v>
      </c>
      <c r="AX14" s="23">
        <f>SUM(CALCULATION!A14:C14)</f>
        <v>25</v>
      </c>
      <c r="AY14" s="20">
        <v>11</v>
      </c>
      <c r="BA14" s="23">
        <f>SUM(CALCULATION!E14:G14)</f>
        <v>10</v>
      </c>
      <c r="BB14" s="20">
        <v>4</v>
      </c>
      <c r="BD14" s="23">
        <f>SUM(CALCULATION!I14:K14)</f>
        <v>28</v>
      </c>
      <c r="BE14" s="20">
        <v>13</v>
      </c>
      <c r="BG14" s="23">
        <f>SUM(CALCULATION!N14:P14)</f>
        <v>11</v>
      </c>
      <c r="BH14" s="20">
        <v>4</v>
      </c>
      <c r="BJ14" s="24">
        <f>SUM(CALCULATION!R14:T14)</f>
        <v>34</v>
      </c>
      <c r="BK14" s="21">
        <v>14</v>
      </c>
      <c r="BM14" s="23">
        <f>SUM(CALCULATION!Y14:AA14)</f>
        <v>31</v>
      </c>
      <c r="BN14" s="20">
        <v>7</v>
      </c>
      <c r="BP14" s="25">
        <f>SUM(CALCULATION!AD14:AF14)</f>
        <v>14</v>
      </c>
      <c r="BQ14" s="20">
        <v>4</v>
      </c>
      <c r="BS14" s="25">
        <f>SUM(CALCULATION!AH14:AJ14)</f>
        <v>26</v>
      </c>
      <c r="BT14" s="20">
        <v>7</v>
      </c>
      <c r="BV14" s="25">
        <f>SUM(CALCULATION!AL14:AN14)</f>
        <v>8</v>
      </c>
      <c r="BW14" s="20">
        <v>1</v>
      </c>
      <c r="BY14" s="25">
        <f>SUM(CALCULATION!AQ14:AS14)</f>
        <v>29</v>
      </c>
      <c r="BZ14" s="20">
        <v>21</v>
      </c>
      <c r="CB14" s="25">
        <f>SUM(CALCULATION!AU14:AV14)</f>
        <v>4</v>
      </c>
      <c r="CC14" s="20">
        <v>1</v>
      </c>
      <c r="CE14" s="25">
        <f>SUM(CALCULATION!AX14:AY14)</f>
        <v>36</v>
      </c>
      <c r="CF14" s="19">
        <v>12</v>
      </c>
      <c r="CG14" s="19">
        <v>15</v>
      </c>
      <c r="CH14">
        <f>SUM(CE14:CG14)</f>
        <v>63</v>
      </c>
      <c r="CJ14" s="25">
        <f>SUM(CALCULATION!AX14:AY14)</f>
        <v>36</v>
      </c>
      <c r="CK14" s="19">
        <v>12</v>
      </c>
      <c r="CL14" s="19">
        <v>15</v>
      </c>
      <c r="CN14" s="25">
        <f>SUM(CALCULATION!BA14:BB14)</f>
        <v>14</v>
      </c>
      <c r="CO14" s="19">
        <v>14</v>
      </c>
      <c r="CQ14" s="25">
        <f>SUM(CALCULATION!BD14:BE14)</f>
        <v>41</v>
      </c>
      <c r="CR14" s="19">
        <v>8</v>
      </c>
      <c r="CS14" s="19">
        <v>15</v>
      </c>
      <c r="CU14" s="25">
        <f>SUM(CALCULATION!BG14:BH14)</f>
        <v>15</v>
      </c>
      <c r="CV14" s="19">
        <v>5</v>
      </c>
      <c r="CW14" s="19">
        <v>8</v>
      </c>
      <c r="CY14" s="25">
        <f>SUM(CALCULATION!BJ14:BK14)</f>
        <v>48</v>
      </c>
      <c r="CZ14" s="18">
        <v>13</v>
      </c>
      <c r="DA14" s="18">
        <v>20</v>
      </c>
      <c r="DC14" s="25">
        <f>SUM(CALCULATION!BM14:BN14)</f>
        <v>38</v>
      </c>
      <c r="DD14" s="19">
        <v>9</v>
      </c>
      <c r="DE14" s="19">
        <v>17</v>
      </c>
      <c r="DG14" s="25">
        <f>SUM(CALCULATION!BP14:BQ14)</f>
        <v>18</v>
      </c>
      <c r="DH14" s="19">
        <v>4</v>
      </c>
      <c r="DI14" s="19">
        <v>6</v>
      </c>
      <c r="DK14" s="25">
        <f>SUM(CALCULATION!BS14:BT14)</f>
        <v>33</v>
      </c>
      <c r="DL14" s="19">
        <v>10</v>
      </c>
      <c r="DM14" s="19">
        <v>13</v>
      </c>
      <c r="DO14" s="25">
        <f>SUM(CALCULATION!BV14:BW14)</f>
        <v>9</v>
      </c>
      <c r="DP14" s="19">
        <v>2</v>
      </c>
      <c r="DQ14" s="19">
        <v>4</v>
      </c>
      <c r="DS14" s="25">
        <f>SUM(CALCULATION!BY14:BZ14)</f>
        <v>50</v>
      </c>
      <c r="DT14" s="19">
        <v>11</v>
      </c>
      <c r="DU14" s="19">
        <v>19</v>
      </c>
      <c r="DW14" s="25">
        <f>SUM(CALCULATION!CB14:CC14)</f>
        <v>5</v>
      </c>
      <c r="DX14" s="19">
        <v>2</v>
      </c>
      <c r="DY14" s="19">
        <v>5</v>
      </c>
    </row>
    <row r="15" spans="1:129">
      <c r="A15" s="18">
        <v>8</v>
      </c>
      <c r="B15" s="19">
        <v>5</v>
      </c>
      <c r="C15" s="20">
        <v>5</v>
      </c>
      <c r="E15" s="18">
        <v>4</v>
      </c>
      <c r="F15" s="19">
        <v>4</v>
      </c>
      <c r="G15" s="20">
        <v>2</v>
      </c>
      <c r="I15" s="18">
        <v>4</v>
      </c>
      <c r="J15" s="19">
        <v>10</v>
      </c>
      <c r="K15" s="20">
        <v>9</v>
      </c>
      <c r="N15" s="18">
        <v>1</v>
      </c>
      <c r="O15" s="19">
        <v>2</v>
      </c>
      <c r="P15" s="20">
        <v>4</v>
      </c>
      <c r="R15" s="18">
        <v>7</v>
      </c>
      <c r="S15" s="18">
        <v>6</v>
      </c>
      <c r="T15" s="21">
        <v>11</v>
      </c>
      <c r="W15" s="18">
        <v>3</v>
      </c>
      <c r="Y15" s="18">
        <v>14</v>
      </c>
      <c r="Z15" s="19">
        <v>4</v>
      </c>
      <c r="AA15" s="20">
        <v>8</v>
      </c>
      <c r="AD15" s="18">
        <v>3</v>
      </c>
      <c r="AE15" s="19">
        <v>4</v>
      </c>
      <c r="AF15" s="20">
        <v>2</v>
      </c>
      <c r="AH15" s="18">
        <v>5</v>
      </c>
      <c r="AI15" s="19">
        <v>4</v>
      </c>
      <c r="AJ15" s="20">
        <v>10</v>
      </c>
      <c r="AL15" s="18">
        <v>1</v>
      </c>
      <c r="AM15" s="19">
        <v>2</v>
      </c>
      <c r="AN15" s="20">
        <v>3</v>
      </c>
      <c r="AO15" s="22">
        <f>SUM(AL15:AN15)</f>
        <v>6</v>
      </c>
      <c r="AQ15" s="18">
        <v>6</v>
      </c>
      <c r="AR15" s="19">
        <v>5</v>
      </c>
      <c r="AS15" s="20">
        <v>8</v>
      </c>
      <c r="AU15" s="19">
        <v>3</v>
      </c>
      <c r="AV15" s="20">
        <v>1</v>
      </c>
      <c r="AX15" s="23">
        <f>SUM(CALCULATION!A15:C15)</f>
        <v>18</v>
      </c>
      <c r="AY15" s="20">
        <v>10</v>
      </c>
      <c r="BA15" s="23">
        <f>SUM(CALCULATION!E15:G15)</f>
        <v>10</v>
      </c>
      <c r="BB15" s="20">
        <v>4</v>
      </c>
      <c r="BD15" s="23">
        <f>SUM(CALCULATION!I15:K15)</f>
        <v>23</v>
      </c>
      <c r="BE15" s="20">
        <v>11</v>
      </c>
      <c r="BG15" s="23">
        <f>SUM(CALCULATION!N15:P15)</f>
        <v>7</v>
      </c>
      <c r="BH15" s="20">
        <v>4</v>
      </c>
      <c r="BJ15" s="24">
        <f>SUM(CALCULATION!R15:T15)</f>
        <v>24</v>
      </c>
      <c r="BK15" s="21">
        <v>14</v>
      </c>
      <c r="BM15" s="23">
        <f>SUM(CALCULATION!Y15:AA15)</f>
        <v>26</v>
      </c>
      <c r="BN15" s="20">
        <v>7</v>
      </c>
      <c r="BP15" s="25">
        <f>SUM(CALCULATION!AD15:AF15)</f>
        <v>9</v>
      </c>
      <c r="BQ15" s="20">
        <v>4</v>
      </c>
      <c r="BS15" s="25">
        <f>SUM(CALCULATION!AH15:AJ15)</f>
        <v>19</v>
      </c>
      <c r="BT15" s="20">
        <v>6</v>
      </c>
      <c r="BV15" s="25">
        <f>SUM(CALCULATION!AL15:AN15)</f>
        <v>6</v>
      </c>
      <c r="BW15" s="20">
        <v>1</v>
      </c>
      <c r="BY15" s="25">
        <f>SUM(CALCULATION!AQ15:AS15)</f>
        <v>19</v>
      </c>
      <c r="BZ15" s="20">
        <v>21</v>
      </c>
      <c r="CB15" s="25">
        <f>SUM(CALCULATION!AU15:AV15)</f>
        <v>4</v>
      </c>
      <c r="CC15" s="20">
        <v>2</v>
      </c>
      <c r="CE15" s="25">
        <f>SUM(CALCULATION!AX15:AY15)</f>
        <v>28</v>
      </c>
      <c r="CF15" s="19">
        <v>12</v>
      </c>
      <c r="CG15" s="19">
        <v>17</v>
      </c>
      <c r="CH15">
        <f>SUM(CE15:CG15)</f>
        <v>57</v>
      </c>
      <c r="CJ15" s="25">
        <f>SUM(CALCULATION!AX15:AY15)</f>
        <v>28</v>
      </c>
      <c r="CK15" s="19">
        <v>12</v>
      </c>
      <c r="CL15" s="19">
        <v>17</v>
      </c>
      <c r="CN15" s="25">
        <f>SUM(CALCULATION!BA15:BB15)</f>
        <v>14</v>
      </c>
      <c r="CO15" s="19">
        <v>14</v>
      </c>
      <c r="CQ15" s="25">
        <f>SUM(CALCULATION!BD15:BE15)</f>
        <v>34</v>
      </c>
      <c r="CR15" s="19">
        <v>8</v>
      </c>
      <c r="CS15" s="19">
        <v>12</v>
      </c>
      <c r="CU15" s="25">
        <f>SUM(CALCULATION!BG15:BH15)</f>
        <v>11</v>
      </c>
      <c r="CV15" s="19">
        <v>5</v>
      </c>
      <c r="CW15" s="19">
        <v>8</v>
      </c>
      <c r="CY15" s="25">
        <f>SUM(CALCULATION!BJ15:BK15)</f>
        <v>38</v>
      </c>
      <c r="CZ15" s="18">
        <v>14</v>
      </c>
      <c r="DA15" s="18">
        <v>19</v>
      </c>
      <c r="DC15" s="25">
        <f>SUM(CALCULATION!BM15:BN15)</f>
        <v>33</v>
      </c>
      <c r="DD15" s="19">
        <v>9</v>
      </c>
      <c r="DE15" s="19">
        <v>13</v>
      </c>
      <c r="DG15" s="25">
        <f>SUM(CALCULATION!BP15:BQ15)</f>
        <v>13</v>
      </c>
      <c r="DH15" s="19">
        <v>4</v>
      </c>
      <c r="DI15" s="19">
        <v>4</v>
      </c>
      <c r="DK15" s="25">
        <f>SUM(CALCULATION!BS15:BT15)</f>
        <v>25</v>
      </c>
      <c r="DL15" s="19">
        <v>9</v>
      </c>
      <c r="DM15" s="19">
        <v>9</v>
      </c>
      <c r="DO15" s="25">
        <f>SUM(CALCULATION!BV15:BW15)</f>
        <v>7</v>
      </c>
      <c r="DP15" s="19">
        <v>2</v>
      </c>
      <c r="DQ15" s="19">
        <v>3</v>
      </c>
      <c r="DS15" s="25">
        <f>SUM(CALCULATION!BY15:BZ15)</f>
        <v>40</v>
      </c>
      <c r="DT15" s="19">
        <v>11</v>
      </c>
      <c r="DU15" s="19">
        <v>19</v>
      </c>
      <c r="DW15" s="25">
        <f>SUM(CALCULATION!CB15:CC15)</f>
        <v>6</v>
      </c>
      <c r="DX15" s="19">
        <v>2</v>
      </c>
      <c r="DY15" s="19">
        <v>5</v>
      </c>
    </row>
    <row r="16" spans="1:129">
      <c r="A16" s="18">
        <v>9</v>
      </c>
      <c r="B16" s="19">
        <v>6</v>
      </c>
      <c r="C16" s="20">
        <v>9</v>
      </c>
      <c r="E16" s="18">
        <v>4</v>
      </c>
      <c r="F16" s="19">
        <v>4</v>
      </c>
      <c r="G16" s="20">
        <v>2</v>
      </c>
      <c r="I16" s="18">
        <v>5</v>
      </c>
      <c r="J16" s="19">
        <v>16</v>
      </c>
      <c r="K16" s="20">
        <v>9</v>
      </c>
      <c r="N16" s="18">
        <v>1</v>
      </c>
      <c r="O16" s="19">
        <v>6</v>
      </c>
      <c r="P16" s="20">
        <v>2</v>
      </c>
      <c r="R16" s="18">
        <v>8</v>
      </c>
      <c r="S16" s="18">
        <v>11</v>
      </c>
      <c r="T16" s="21">
        <v>11</v>
      </c>
      <c r="W16" s="18">
        <v>3</v>
      </c>
      <c r="Y16" s="18">
        <v>14</v>
      </c>
      <c r="Z16" s="19">
        <v>7</v>
      </c>
      <c r="AA16" s="20">
        <v>8</v>
      </c>
      <c r="AD16" s="18">
        <v>3</v>
      </c>
      <c r="AE16" s="19">
        <v>8</v>
      </c>
      <c r="AF16" s="20">
        <v>2</v>
      </c>
      <c r="AH16" s="18">
        <v>7</v>
      </c>
      <c r="AI16" s="19">
        <v>10</v>
      </c>
      <c r="AJ16" s="20">
        <v>7</v>
      </c>
      <c r="AL16" s="18">
        <v>1</v>
      </c>
      <c r="AM16" s="19">
        <v>4</v>
      </c>
      <c r="AN16" s="20">
        <v>3</v>
      </c>
      <c r="AO16" s="22">
        <f>SUM(AL16:AN16)</f>
        <v>8</v>
      </c>
      <c r="AQ16" s="18">
        <v>7</v>
      </c>
      <c r="AR16" s="19">
        <v>9</v>
      </c>
      <c r="AS16" s="20">
        <v>11</v>
      </c>
      <c r="AU16" s="19">
        <v>2</v>
      </c>
      <c r="AV16" s="20">
        <v>0</v>
      </c>
      <c r="AX16" s="23">
        <f>SUM(CALCULATION!A16:C16)</f>
        <v>24</v>
      </c>
      <c r="AY16" s="20">
        <v>11</v>
      </c>
      <c r="BA16" s="23">
        <f>SUM(CALCULATION!E16:G16)</f>
        <v>10</v>
      </c>
      <c r="BB16" s="20">
        <v>2</v>
      </c>
      <c r="BD16" s="23">
        <f>SUM(CALCULATION!I16:K16)</f>
        <v>30</v>
      </c>
      <c r="BE16" s="20">
        <v>11</v>
      </c>
      <c r="BG16" s="23">
        <f>SUM(CALCULATION!N16:P16)</f>
        <v>9</v>
      </c>
      <c r="BH16" s="20">
        <v>4</v>
      </c>
      <c r="BJ16" s="24">
        <f>SUM(CALCULATION!R16:T16)</f>
        <v>30</v>
      </c>
      <c r="BK16" s="21">
        <v>12</v>
      </c>
      <c r="BM16" s="23">
        <f>SUM(CALCULATION!Y16:AA16)</f>
        <v>29</v>
      </c>
      <c r="BN16" s="20">
        <v>7</v>
      </c>
      <c r="BP16" s="25">
        <f>SUM(CALCULATION!AD16:AF16)</f>
        <v>13</v>
      </c>
      <c r="BQ16" s="20">
        <v>4</v>
      </c>
      <c r="BS16" s="25">
        <f>SUM(CALCULATION!AH16:AJ16)</f>
        <v>24</v>
      </c>
      <c r="BT16" s="20">
        <v>7</v>
      </c>
      <c r="BV16" s="25">
        <f>SUM(CALCULATION!AL16:AN16)</f>
        <v>8</v>
      </c>
      <c r="BW16" s="20">
        <v>1</v>
      </c>
      <c r="BY16" s="25">
        <f>SUM(CALCULATION!AQ16:AS16)</f>
        <v>27</v>
      </c>
      <c r="BZ16" s="20">
        <v>20</v>
      </c>
      <c r="CB16" s="25">
        <f>SUM(CALCULATION!AU16:AV16)</f>
        <v>2</v>
      </c>
      <c r="CC16" s="20">
        <v>2</v>
      </c>
      <c r="CE16" s="25">
        <f>SUM(CALCULATION!AX16:AY16)</f>
        <v>35</v>
      </c>
      <c r="CF16" s="19">
        <v>10</v>
      </c>
      <c r="CG16" s="19">
        <v>14</v>
      </c>
      <c r="CH16">
        <f>SUM(CE16:CG16)</f>
        <v>59</v>
      </c>
      <c r="CJ16" s="25">
        <f>SUM(CALCULATION!AX16:AY16)</f>
        <v>35</v>
      </c>
      <c r="CK16" s="19">
        <v>10</v>
      </c>
      <c r="CL16" s="19">
        <v>14</v>
      </c>
      <c r="CN16" s="25">
        <f>SUM(CALCULATION!BA16:BB16)</f>
        <v>12</v>
      </c>
      <c r="CO16" s="19">
        <v>14</v>
      </c>
      <c r="CQ16" s="25">
        <f>SUM(CALCULATION!BD16:BE16)</f>
        <v>41</v>
      </c>
      <c r="CR16" s="19">
        <v>7</v>
      </c>
      <c r="CS16" s="19">
        <v>15</v>
      </c>
      <c r="CU16" s="25">
        <f>SUM(CALCULATION!BG16:BH16)</f>
        <v>13</v>
      </c>
      <c r="CV16" s="19">
        <v>5</v>
      </c>
      <c r="CW16" s="19">
        <v>8</v>
      </c>
      <c r="CY16" s="25">
        <f>SUM(CALCULATION!BJ16:BK16)</f>
        <v>42</v>
      </c>
      <c r="CZ16" s="18">
        <v>12</v>
      </c>
      <c r="DA16" s="18">
        <v>19</v>
      </c>
      <c r="DC16" s="25">
        <f>SUM(CALCULATION!BM16:BN16)</f>
        <v>36</v>
      </c>
      <c r="DD16" s="19">
        <v>9</v>
      </c>
      <c r="DE16" s="19">
        <v>17</v>
      </c>
      <c r="DG16" s="25">
        <f>SUM(CALCULATION!BP16:BQ16)</f>
        <v>17</v>
      </c>
      <c r="DH16" s="19">
        <v>4</v>
      </c>
      <c r="DI16" s="19">
        <v>5</v>
      </c>
      <c r="DK16" s="25">
        <f>SUM(CALCULATION!BS16:BT16)</f>
        <v>31</v>
      </c>
      <c r="DL16" s="19">
        <v>9</v>
      </c>
      <c r="DM16" s="19">
        <v>13</v>
      </c>
      <c r="DO16" s="25">
        <f>SUM(CALCULATION!BV16:BW16)</f>
        <v>9</v>
      </c>
      <c r="DP16" s="19">
        <v>2</v>
      </c>
      <c r="DQ16" s="19">
        <v>4</v>
      </c>
      <c r="DS16" s="25">
        <f>SUM(CALCULATION!BY16:BZ16)</f>
        <v>47</v>
      </c>
      <c r="DT16" s="19">
        <v>10</v>
      </c>
      <c r="DU16" s="19">
        <v>16</v>
      </c>
      <c r="DW16" s="25">
        <f>SUM(CALCULATION!CB16:CC16)</f>
        <v>4</v>
      </c>
      <c r="DX16" s="19">
        <v>2</v>
      </c>
      <c r="DY16" s="19">
        <v>5</v>
      </c>
    </row>
    <row r="17" spans="1:129">
      <c r="A17" s="18">
        <v>8</v>
      </c>
      <c r="B17" s="19">
        <v>7</v>
      </c>
      <c r="C17" s="20">
        <v>10</v>
      </c>
      <c r="E17" s="18">
        <v>4</v>
      </c>
      <c r="F17" s="19">
        <v>4</v>
      </c>
      <c r="G17" s="20">
        <v>2</v>
      </c>
      <c r="I17" s="18">
        <v>5</v>
      </c>
      <c r="J17" s="19">
        <v>17</v>
      </c>
      <c r="K17" s="20">
        <v>10</v>
      </c>
      <c r="N17" s="18">
        <v>1</v>
      </c>
      <c r="O17" s="19">
        <v>6</v>
      </c>
      <c r="P17" s="20">
        <v>4</v>
      </c>
      <c r="R17" s="18">
        <v>8</v>
      </c>
      <c r="S17" s="18">
        <v>13</v>
      </c>
      <c r="T17" s="21">
        <v>13</v>
      </c>
      <c r="W17" s="18">
        <v>3</v>
      </c>
      <c r="Y17" s="18">
        <v>8</v>
      </c>
      <c r="Z17" s="19">
        <v>7</v>
      </c>
      <c r="AA17" s="20">
        <v>10</v>
      </c>
      <c r="AD17" s="18">
        <v>3</v>
      </c>
      <c r="AE17" s="19">
        <v>9</v>
      </c>
      <c r="AF17" s="20">
        <v>2</v>
      </c>
      <c r="AH17" s="18">
        <v>7</v>
      </c>
      <c r="AI17" s="19">
        <v>9</v>
      </c>
      <c r="AJ17" s="20">
        <v>10</v>
      </c>
      <c r="AL17" s="18">
        <v>1</v>
      </c>
      <c r="AM17" s="19">
        <v>4</v>
      </c>
      <c r="AN17" s="20">
        <v>3</v>
      </c>
      <c r="AO17" s="22">
        <f>SUM(AL17:AN17)</f>
        <v>8</v>
      </c>
      <c r="AQ17" s="18">
        <v>7</v>
      </c>
      <c r="AR17" s="19">
        <v>9</v>
      </c>
      <c r="AS17" s="20">
        <v>13</v>
      </c>
      <c r="AU17" s="19">
        <v>2</v>
      </c>
      <c r="AV17" s="20">
        <v>2</v>
      </c>
      <c r="AX17" s="23">
        <f>SUM(CALCULATION!A17:C17)</f>
        <v>25</v>
      </c>
      <c r="AY17" s="20">
        <v>10</v>
      </c>
      <c r="BA17" s="23">
        <f>SUM(CALCULATION!E17:G17)</f>
        <v>10</v>
      </c>
      <c r="BB17" s="20">
        <v>4</v>
      </c>
      <c r="BD17" s="23">
        <f>SUM(CALCULATION!I17:K17)</f>
        <v>32</v>
      </c>
      <c r="BE17" s="20">
        <v>9</v>
      </c>
      <c r="BG17" s="23">
        <f>SUM(CALCULATION!N17:P17)</f>
        <v>11</v>
      </c>
      <c r="BH17" s="20">
        <v>3</v>
      </c>
      <c r="BJ17" s="24">
        <f>SUM(CALCULATION!R17:T17)</f>
        <v>34</v>
      </c>
      <c r="BK17" s="21">
        <v>14</v>
      </c>
      <c r="BM17" s="23">
        <f>SUM(CALCULATION!Y17:AA17)</f>
        <v>25</v>
      </c>
      <c r="BN17" s="20">
        <v>7</v>
      </c>
      <c r="BP17" s="25">
        <f>SUM(CALCULATION!AD17:AF17)</f>
        <v>14</v>
      </c>
      <c r="BQ17" s="20">
        <v>4</v>
      </c>
      <c r="BS17" s="25">
        <f>SUM(CALCULATION!AH17:AJ17)</f>
        <v>26</v>
      </c>
      <c r="BT17" s="20">
        <v>7</v>
      </c>
      <c r="BV17" s="25">
        <f>SUM(CALCULATION!AL17:AN17)</f>
        <v>8</v>
      </c>
      <c r="BW17" s="20">
        <v>1</v>
      </c>
      <c r="BY17" s="25">
        <f>SUM(CALCULATION!AQ17:AS17)</f>
        <v>29</v>
      </c>
      <c r="BZ17" s="20">
        <v>22</v>
      </c>
      <c r="CB17" s="25">
        <f>SUM(CALCULATION!AU17:AV17)</f>
        <v>4</v>
      </c>
      <c r="CC17" s="20">
        <v>2</v>
      </c>
      <c r="CE17" s="25">
        <f>SUM(CALCULATION!AX17:AY17)</f>
        <v>35</v>
      </c>
      <c r="CF17" s="19">
        <v>12</v>
      </c>
      <c r="CG17" s="19">
        <v>16</v>
      </c>
      <c r="CH17">
        <f>SUM(CE17:CG17)</f>
        <v>63</v>
      </c>
      <c r="CJ17" s="25">
        <f>SUM(CALCULATION!AX17:AY17)</f>
        <v>35</v>
      </c>
      <c r="CK17" s="19">
        <v>12</v>
      </c>
      <c r="CL17" s="19">
        <v>16</v>
      </c>
      <c r="CN17" s="25">
        <f>SUM(CALCULATION!BA17:BB17)</f>
        <v>14</v>
      </c>
      <c r="CO17" s="19">
        <v>13</v>
      </c>
      <c r="CQ17" s="25">
        <f>SUM(CALCULATION!BD17:BE17)</f>
        <v>41</v>
      </c>
      <c r="CR17" s="19">
        <v>8</v>
      </c>
      <c r="CS17" s="19">
        <v>15</v>
      </c>
      <c r="CU17" s="25">
        <f>SUM(CALCULATION!BG17:BH17)</f>
        <v>14</v>
      </c>
      <c r="CV17" s="19">
        <v>5</v>
      </c>
      <c r="CW17" s="19">
        <v>8</v>
      </c>
      <c r="CY17" s="25">
        <f>SUM(CALCULATION!BJ17:BK17)</f>
        <v>48</v>
      </c>
      <c r="CZ17" s="18">
        <v>14</v>
      </c>
      <c r="DA17" s="18">
        <v>15</v>
      </c>
      <c r="DC17" s="25">
        <f>SUM(CALCULATION!BM17:BN17)</f>
        <v>32</v>
      </c>
      <c r="DD17" s="19">
        <v>9</v>
      </c>
      <c r="DE17" s="19">
        <v>17</v>
      </c>
      <c r="DG17" s="25">
        <f>SUM(CALCULATION!BP17:BQ17)</f>
        <v>18</v>
      </c>
      <c r="DH17" s="19">
        <v>4</v>
      </c>
      <c r="DI17" s="19">
        <v>6</v>
      </c>
      <c r="DK17" s="25">
        <f>SUM(CALCULATION!BS17:BT17)</f>
        <v>33</v>
      </c>
      <c r="DL17" s="19">
        <v>10</v>
      </c>
      <c r="DM17" s="19">
        <v>12</v>
      </c>
      <c r="DO17" s="25">
        <f>SUM(CALCULATION!BV17:BW17)</f>
        <v>9</v>
      </c>
      <c r="DP17" s="19">
        <v>2</v>
      </c>
      <c r="DQ17" s="19">
        <v>4</v>
      </c>
      <c r="DS17" s="25">
        <f>SUM(CALCULATION!BY17:BZ17)</f>
        <v>51</v>
      </c>
      <c r="DT17" s="19">
        <v>11</v>
      </c>
      <c r="DU17" s="19">
        <v>17</v>
      </c>
      <c r="DW17" s="25">
        <f>SUM(CALCULATION!CB17:CC17)</f>
        <v>6</v>
      </c>
      <c r="DX17" s="19">
        <v>2</v>
      </c>
      <c r="DY17" s="19">
        <v>5</v>
      </c>
    </row>
    <row r="18" spans="1:129">
      <c r="A18" s="18">
        <v>8</v>
      </c>
      <c r="B18" s="19">
        <v>5</v>
      </c>
      <c r="C18" s="20">
        <v>8</v>
      </c>
      <c r="E18" s="18">
        <v>2</v>
      </c>
      <c r="F18" s="19">
        <v>4</v>
      </c>
      <c r="G18" s="20">
        <v>2</v>
      </c>
      <c r="I18" s="18">
        <v>4</v>
      </c>
      <c r="J18" s="19">
        <v>13</v>
      </c>
      <c r="K18" s="20">
        <v>8</v>
      </c>
      <c r="N18" s="18">
        <v>1</v>
      </c>
      <c r="O18" s="19">
        <v>2</v>
      </c>
      <c r="P18" s="20">
        <v>4</v>
      </c>
      <c r="R18" s="18">
        <v>5</v>
      </c>
      <c r="S18" s="18">
        <v>11</v>
      </c>
      <c r="T18" s="21">
        <v>10</v>
      </c>
      <c r="W18" s="18">
        <v>4</v>
      </c>
      <c r="Y18" s="18">
        <v>14</v>
      </c>
      <c r="Z18" s="19">
        <v>4</v>
      </c>
      <c r="AA18" s="20">
        <v>8</v>
      </c>
      <c r="AD18" s="18">
        <v>4</v>
      </c>
      <c r="AE18" s="19">
        <v>6</v>
      </c>
      <c r="AF18" s="20">
        <v>2</v>
      </c>
      <c r="AH18" s="18">
        <v>6</v>
      </c>
      <c r="AI18" s="19">
        <v>7</v>
      </c>
      <c r="AJ18" s="20">
        <v>8</v>
      </c>
      <c r="AL18" s="18">
        <v>1</v>
      </c>
      <c r="AM18" s="19">
        <v>2</v>
      </c>
      <c r="AN18" s="20">
        <v>3</v>
      </c>
      <c r="AO18" s="22">
        <f>SUM(AL18:AN18)</f>
        <v>6</v>
      </c>
      <c r="AQ18" s="18">
        <v>6</v>
      </c>
      <c r="AR18" s="19">
        <v>5</v>
      </c>
      <c r="AS18" s="20">
        <v>8</v>
      </c>
      <c r="AU18" s="19">
        <v>3</v>
      </c>
      <c r="AV18" s="20">
        <v>2</v>
      </c>
      <c r="AX18" s="23">
        <f>SUM(CALCULATION!A18:C18)</f>
        <v>21</v>
      </c>
      <c r="AY18" s="20">
        <v>7</v>
      </c>
      <c r="BA18" s="23">
        <f>SUM(CALCULATION!E18:G18)</f>
        <v>8</v>
      </c>
      <c r="BB18" s="20">
        <v>4</v>
      </c>
      <c r="BD18" s="23">
        <f>SUM(CALCULATION!I18:K18)</f>
        <v>25</v>
      </c>
      <c r="BE18" s="20">
        <v>10</v>
      </c>
      <c r="BG18" s="23">
        <f>SUM(CALCULATION!N18:P18)</f>
        <v>7</v>
      </c>
      <c r="BH18" s="20">
        <v>3</v>
      </c>
      <c r="BJ18" s="24">
        <f>SUM(CALCULATION!R18:T18)</f>
        <v>26</v>
      </c>
      <c r="BK18" s="21">
        <v>9</v>
      </c>
      <c r="BM18" s="23">
        <f>SUM(CALCULATION!Y18:AA18)</f>
        <v>26</v>
      </c>
      <c r="BN18" s="20">
        <v>7</v>
      </c>
      <c r="BP18" s="25">
        <f>SUM(CALCULATION!AD18:AF18)</f>
        <v>12</v>
      </c>
      <c r="BQ18" s="20">
        <v>4</v>
      </c>
      <c r="BS18" s="25">
        <f>SUM(CALCULATION!AH18:AJ18)</f>
        <v>21</v>
      </c>
      <c r="BT18" s="20">
        <v>4</v>
      </c>
      <c r="BV18" s="25">
        <f>SUM(CALCULATION!AL18:AN18)</f>
        <v>6</v>
      </c>
      <c r="BW18" s="20">
        <v>1</v>
      </c>
      <c r="BY18" s="25">
        <f>SUM(CALCULATION!AQ18:AS18)</f>
        <v>19</v>
      </c>
      <c r="BZ18" s="20">
        <v>16</v>
      </c>
      <c r="CB18" s="25">
        <f>SUM(CALCULATION!AU18:AV18)</f>
        <v>5</v>
      </c>
      <c r="CC18" s="20">
        <v>2</v>
      </c>
      <c r="CE18" s="25">
        <f>SUM(CALCULATION!AX18:AY18)</f>
        <v>28</v>
      </c>
      <c r="CF18" s="19">
        <v>9</v>
      </c>
      <c r="CG18" s="19">
        <v>15</v>
      </c>
      <c r="CH18">
        <f>SUM(CE18:CG18)</f>
        <v>52</v>
      </c>
      <c r="CJ18" s="25">
        <f>SUM(CALCULATION!AX18:AY18)</f>
        <v>28</v>
      </c>
      <c r="CK18" s="19">
        <v>9</v>
      </c>
      <c r="CL18" s="19">
        <v>15</v>
      </c>
      <c r="CN18" s="25">
        <f>SUM(CALCULATION!BA18:BB18)</f>
        <v>12</v>
      </c>
      <c r="CO18" s="19">
        <v>10</v>
      </c>
      <c r="CQ18" s="25">
        <f>SUM(CALCULATION!BD18:BE18)</f>
        <v>35</v>
      </c>
      <c r="CR18" s="19">
        <v>7</v>
      </c>
      <c r="CS18" s="19">
        <v>14</v>
      </c>
      <c r="CU18" s="25">
        <f>SUM(CALCULATION!BG18:BH18)</f>
        <v>10</v>
      </c>
      <c r="CV18" s="19">
        <v>5</v>
      </c>
      <c r="CW18" s="19">
        <v>8</v>
      </c>
      <c r="CY18" s="25">
        <f>SUM(CALCULATION!BJ18:BK18)</f>
        <v>35</v>
      </c>
      <c r="CZ18" s="18">
        <v>12</v>
      </c>
      <c r="DA18" s="18">
        <v>17</v>
      </c>
      <c r="DC18" s="25">
        <f>SUM(CALCULATION!BM18:BN18)</f>
        <v>33</v>
      </c>
      <c r="DD18" s="19">
        <v>8</v>
      </c>
      <c r="DE18" s="19">
        <v>17</v>
      </c>
      <c r="DG18" s="25">
        <f>SUM(CALCULATION!BP18:BQ18)</f>
        <v>16</v>
      </c>
      <c r="DH18" s="19">
        <v>2</v>
      </c>
      <c r="DI18" s="19">
        <v>8</v>
      </c>
      <c r="DK18" s="25">
        <f>SUM(CALCULATION!BS18:BT18)</f>
        <v>25</v>
      </c>
      <c r="DL18" s="19">
        <v>8</v>
      </c>
      <c r="DM18" s="19">
        <v>12</v>
      </c>
      <c r="DO18" s="25">
        <f>SUM(CALCULATION!BV18:BW18)</f>
        <v>7</v>
      </c>
      <c r="DP18" s="19">
        <v>2</v>
      </c>
      <c r="DQ18" s="19">
        <v>4</v>
      </c>
      <c r="DS18" s="25">
        <f>SUM(CALCULATION!BY18:BZ18)</f>
        <v>35</v>
      </c>
      <c r="DT18" s="19">
        <v>9</v>
      </c>
      <c r="DU18" s="19">
        <v>16</v>
      </c>
      <c r="DW18" s="25">
        <f>SUM(CALCULATION!CB18:CC18)</f>
        <v>7</v>
      </c>
      <c r="DX18" s="19">
        <v>2</v>
      </c>
      <c r="DY18" s="19">
        <v>5</v>
      </c>
    </row>
    <row r="19" spans="1:129">
      <c r="A19" s="18">
        <v>8</v>
      </c>
      <c r="B19" s="19">
        <v>5</v>
      </c>
      <c r="C19" s="20">
        <v>7</v>
      </c>
      <c r="E19" s="18">
        <v>2</v>
      </c>
      <c r="F19" s="19">
        <v>6</v>
      </c>
      <c r="G19" s="20">
        <v>2</v>
      </c>
      <c r="I19" s="18">
        <v>5</v>
      </c>
      <c r="J19" s="19">
        <v>17</v>
      </c>
      <c r="K19" s="20">
        <v>9</v>
      </c>
      <c r="N19" s="18">
        <v>1</v>
      </c>
      <c r="O19" s="19">
        <v>4</v>
      </c>
      <c r="P19" s="20">
        <v>4</v>
      </c>
      <c r="R19" s="18">
        <v>7</v>
      </c>
      <c r="S19" s="18">
        <v>13</v>
      </c>
      <c r="T19" s="21">
        <v>12</v>
      </c>
      <c r="W19" s="18">
        <v>4</v>
      </c>
      <c r="Y19" s="18">
        <v>12</v>
      </c>
      <c r="Z19" s="19">
        <v>7</v>
      </c>
      <c r="AA19" s="20">
        <v>9</v>
      </c>
      <c r="AD19" s="18">
        <v>4</v>
      </c>
      <c r="AE19" s="19">
        <v>7</v>
      </c>
      <c r="AF19" s="20">
        <v>2</v>
      </c>
      <c r="AH19" s="18">
        <v>7</v>
      </c>
      <c r="AI19" s="19">
        <v>9</v>
      </c>
      <c r="AJ19" s="20">
        <v>9</v>
      </c>
      <c r="AL19" s="18">
        <v>1</v>
      </c>
      <c r="AM19" s="19">
        <v>4</v>
      </c>
      <c r="AN19" s="20">
        <v>3</v>
      </c>
      <c r="AO19" s="22">
        <f>SUM(AL19:AN19)</f>
        <v>8</v>
      </c>
      <c r="AQ19" s="18">
        <v>7</v>
      </c>
      <c r="AR19" s="19">
        <v>7</v>
      </c>
      <c r="AS19" s="20">
        <v>9</v>
      </c>
      <c r="AU19" s="19">
        <v>2</v>
      </c>
      <c r="AV19" s="20">
        <v>2</v>
      </c>
      <c r="AX19" s="23">
        <f>SUM(CALCULATION!A19:C19)</f>
        <v>20</v>
      </c>
      <c r="AY19" s="20">
        <v>9</v>
      </c>
      <c r="BA19" s="23">
        <f>SUM(CALCULATION!E19:G19)</f>
        <v>10</v>
      </c>
      <c r="BB19" s="20">
        <v>2</v>
      </c>
      <c r="BD19" s="23">
        <f>SUM(CALCULATION!I19:K19)</f>
        <v>31</v>
      </c>
      <c r="BE19" s="20">
        <v>11</v>
      </c>
      <c r="BG19" s="23">
        <f>SUM(CALCULATION!N19:P19)</f>
        <v>9</v>
      </c>
      <c r="BH19" s="20">
        <v>4</v>
      </c>
      <c r="BJ19" s="24">
        <f>SUM(CALCULATION!R19:T19)</f>
        <v>32</v>
      </c>
      <c r="BK19" s="21">
        <v>13</v>
      </c>
      <c r="BM19" s="23">
        <f>SUM(CALCULATION!Y19:AA19)</f>
        <v>28</v>
      </c>
      <c r="BN19" s="20">
        <v>7</v>
      </c>
      <c r="BP19" s="25">
        <f>SUM(CALCULATION!AD19:AF19)</f>
        <v>13</v>
      </c>
      <c r="BQ19" s="20">
        <v>2</v>
      </c>
      <c r="BS19" s="25">
        <f>SUM(CALCULATION!AH19:AJ19)</f>
        <v>25</v>
      </c>
      <c r="BT19" s="20">
        <v>6</v>
      </c>
      <c r="BV19" s="25">
        <f>SUM(CALCULATION!AL19:AN19)</f>
        <v>8</v>
      </c>
      <c r="BW19" s="20">
        <v>1</v>
      </c>
      <c r="BY19" s="25">
        <f>SUM(CALCULATION!AQ19:AS19)</f>
        <v>23</v>
      </c>
      <c r="BZ19" s="20">
        <v>19</v>
      </c>
      <c r="CB19" s="25">
        <f>SUM(CALCULATION!AU19:AV19)</f>
        <v>4</v>
      </c>
      <c r="CC19" s="20">
        <v>2</v>
      </c>
      <c r="CE19" s="25">
        <f>SUM(CALCULATION!AX19:AY19)</f>
        <v>29</v>
      </c>
      <c r="CF19" s="19">
        <v>8</v>
      </c>
      <c r="CG19" s="19">
        <v>13</v>
      </c>
      <c r="CH19">
        <f>SUM(CE19:CG19)</f>
        <v>50</v>
      </c>
      <c r="CJ19" s="25">
        <f>SUM(CALCULATION!AX19:AY19)</f>
        <v>29</v>
      </c>
      <c r="CK19" s="19">
        <v>8</v>
      </c>
      <c r="CL19" s="19">
        <v>13</v>
      </c>
      <c r="CN19" s="25">
        <f>SUM(CALCULATION!BA19:BB19)</f>
        <v>12</v>
      </c>
      <c r="CO19" s="19">
        <v>10</v>
      </c>
      <c r="CQ19" s="25">
        <f>SUM(CALCULATION!BD19:BE19)</f>
        <v>42</v>
      </c>
      <c r="CR19" s="19">
        <v>6</v>
      </c>
      <c r="CS19" s="19">
        <v>11</v>
      </c>
      <c r="CU19" s="25">
        <f>SUM(CALCULATION!BG19:BH19)</f>
        <v>13</v>
      </c>
      <c r="CV19" s="19">
        <v>5</v>
      </c>
      <c r="CW19" s="19">
        <v>8</v>
      </c>
      <c r="CY19" s="25">
        <f>SUM(CALCULATION!BJ19:BK19)</f>
        <v>45</v>
      </c>
      <c r="CZ19" s="18">
        <v>13</v>
      </c>
      <c r="DA19" s="18">
        <v>14</v>
      </c>
      <c r="DC19" s="25">
        <f>SUM(CALCULATION!BM19:BN19)</f>
        <v>35</v>
      </c>
      <c r="DD19" s="19">
        <v>8</v>
      </c>
      <c r="DE19" s="19">
        <v>14</v>
      </c>
      <c r="DG19" s="25">
        <f>SUM(CALCULATION!BP19:BQ19)</f>
        <v>15</v>
      </c>
      <c r="DH19" s="19">
        <v>4</v>
      </c>
      <c r="DI19" s="19">
        <v>3</v>
      </c>
      <c r="DK19" s="25">
        <f>SUM(CALCULATION!BS19:BT19)</f>
        <v>31</v>
      </c>
      <c r="DL19" s="19">
        <v>4</v>
      </c>
      <c r="DM19" s="19">
        <v>12</v>
      </c>
      <c r="DO19" s="25">
        <f>SUM(CALCULATION!BV19:BW19)</f>
        <v>9</v>
      </c>
      <c r="DP19" s="19">
        <v>2</v>
      </c>
      <c r="DQ19" s="19">
        <v>4</v>
      </c>
      <c r="DS19" s="25">
        <f>SUM(CALCULATION!BY19:BZ19)</f>
        <v>42</v>
      </c>
      <c r="DT19" s="19">
        <v>10</v>
      </c>
      <c r="DU19" s="19">
        <v>14</v>
      </c>
      <c r="DW19" s="25">
        <f>SUM(CALCULATION!CB19:CC19)</f>
        <v>6</v>
      </c>
      <c r="DX19" s="19">
        <v>2</v>
      </c>
      <c r="DY19" s="19">
        <v>5</v>
      </c>
    </row>
    <row r="20" spans="1:129">
      <c r="A20" s="18">
        <v>6</v>
      </c>
      <c r="B20" s="19">
        <v>5</v>
      </c>
      <c r="C20" s="20">
        <v>7</v>
      </c>
      <c r="E20" s="18">
        <v>2</v>
      </c>
      <c r="F20" s="19">
        <v>4</v>
      </c>
      <c r="G20" s="20">
        <v>4</v>
      </c>
      <c r="I20" s="18">
        <v>5</v>
      </c>
      <c r="J20" s="19">
        <v>14</v>
      </c>
      <c r="K20" s="20">
        <v>9</v>
      </c>
      <c r="N20" s="18">
        <v>1</v>
      </c>
      <c r="O20" s="19">
        <v>2</v>
      </c>
      <c r="P20" s="20">
        <v>4</v>
      </c>
      <c r="R20" s="18">
        <v>8</v>
      </c>
      <c r="S20" s="18">
        <v>13</v>
      </c>
      <c r="T20" s="21">
        <v>13</v>
      </c>
      <c r="W20" s="18">
        <v>4</v>
      </c>
      <c r="Y20" s="18">
        <v>14</v>
      </c>
      <c r="Z20" s="19">
        <v>5</v>
      </c>
      <c r="AA20" s="20">
        <v>10</v>
      </c>
      <c r="AD20" s="18">
        <v>4</v>
      </c>
      <c r="AE20" s="19">
        <v>6</v>
      </c>
      <c r="AF20" s="20">
        <v>2</v>
      </c>
      <c r="AH20" s="18">
        <v>7</v>
      </c>
      <c r="AI20" s="19">
        <v>8</v>
      </c>
      <c r="AJ20" s="20">
        <v>8</v>
      </c>
      <c r="AL20" s="18">
        <v>1</v>
      </c>
      <c r="AM20" s="19">
        <v>4</v>
      </c>
      <c r="AN20" s="20">
        <v>3</v>
      </c>
      <c r="AO20" s="22">
        <f>SUM(AL20:AN20)</f>
        <v>8</v>
      </c>
      <c r="AQ20" s="18">
        <v>6</v>
      </c>
      <c r="AR20" s="19">
        <v>5</v>
      </c>
      <c r="AS20" s="20">
        <v>11</v>
      </c>
      <c r="AU20" s="19">
        <v>3</v>
      </c>
      <c r="AV20" s="20">
        <v>2</v>
      </c>
      <c r="AX20" s="23">
        <f>SUM(CALCULATION!A20:C20)</f>
        <v>18</v>
      </c>
      <c r="AY20" s="20">
        <v>8</v>
      </c>
      <c r="BA20" s="23">
        <f>SUM(CALCULATION!E20:G20)</f>
        <v>10</v>
      </c>
      <c r="BB20" s="20">
        <v>4</v>
      </c>
      <c r="BD20" s="23">
        <f>SUM(CALCULATION!I20:K20)</f>
        <v>28</v>
      </c>
      <c r="BE20" s="20">
        <v>9</v>
      </c>
      <c r="BG20" s="23">
        <f>SUM(CALCULATION!N20:P20)</f>
        <v>7</v>
      </c>
      <c r="BH20" s="20">
        <v>4</v>
      </c>
      <c r="BJ20" s="24">
        <f>SUM(CALCULATION!R20:T20)</f>
        <v>34</v>
      </c>
      <c r="BK20" s="21">
        <v>8</v>
      </c>
      <c r="BM20" s="23">
        <f>SUM(CALCULATION!Y20:AA20)</f>
        <v>29</v>
      </c>
      <c r="BN20" s="20">
        <v>4</v>
      </c>
      <c r="BP20" s="25">
        <f>SUM(CALCULATION!AD20:AF20)</f>
        <v>12</v>
      </c>
      <c r="BQ20" s="20">
        <v>2</v>
      </c>
      <c r="BS20" s="25">
        <f>SUM(CALCULATION!AH20:AJ20)</f>
        <v>23</v>
      </c>
      <c r="BT20" s="20">
        <v>5</v>
      </c>
      <c r="BV20" s="25">
        <f>SUM(CALCULATION!AL20:AN20)</f>
        <v>8</v>
      </c>
      <c r="BW20" s="20">
        <v>1</v>
      </c>
      <c r="BY20" s="25">
        <f>SUM(CALCULATION!AQ20:AS20)</f>
        <v>22</v>
      </c>
      <c r="BZ20" s="20">
        <v>15</v>
      </c>
      <c r="CB20" s="25">
        <f>SUM(CALCULATION!AU20:AV20)</f>
        <v>5</v>
      </c>
      <c r="CC20" s="20">
        <v>2</v>
      </c>
      <c r="CE20" s="25">
        <f>SUM(CALCULATION!AX20:AY20)</f>
        <v>26</v>
      </c>
      <c r="CF20" s="19">
        <v>12</v>
      </c>
      <c r="CG20" s="19">
        <v>14</v>
      </c>
      <c r="CH20">
        <f>SUM(CE20:CG20)</f>
        <v>52</v>
      </c>
      <c r="CJ20" s="25">
        <f>SUM(CALCULATION!AX20:AY20)</f>
        <v>26</v>
      </c>
      <c r="CK20" s="19">
        <v>12</v>
      </c>
      <c r="CL20" s="19">
        <v>14</v>
      </c>
      <c r="CN20" s="25">
        <f>SUM(CALCULATION!BA20:BB20)</f>
        <v>14</v>
      </c>
      <c r="CO20" s="19">
        <v>12</v>
      </c>
      <c r="CQ20" s="25">
        <f>SUM(CALCULATION!BD20:BE20)</f>
        <v>37</v>
      </c>
      <c r="CR20" s="19">
        <v>7</v>
      </c>
      <c r="CS20" s="19">
        <v>12</v>
      </c>
      <c r="CU20" s="25">
        <f>SUM(CALCULATION!BG20:BH20)</f>
        <v>11</v>
      </c>
      <c r="CV20" s="19">
        <v>5</v>
      </c>
      <c r="CW20" s="19">
        <v>4</v>
      </c>
      <c r="CY20" s="25">
        <f>SUM(CALCULATION!BJ20:BK20)</f>
        <v>42</v>
      </c>
      <c r="CZ20" s="18">
        <v>13</v>
      </c>
      <c r="DA20" s="18">
        <v>14</v>
      </c>
      <c r="DC20" s="25">
        <f>SUM(CALCULATION!BM20:BN20)</f>
        <v>33</v>
      </c>
      <c r="DD20" s="19">
        <v>8</v>
      </c>
      <c r="DE20" s="19">
        <v>13</v>
      </c>
      <c r="DG20" s="25">
        <f>SUM(CALCULATION!BP20:BQ20)</f>
        <v>14</v>
      </c>
      <c r="DH20" s="19">
        <v>4</v>
      </c>
      <c r="DI20" s="19">
        <v>4</v>
      </c>
      <c r="DK20" s="25">
        <f>SUM(CALCULATION!BS20:BT20)</f>
        <v>28</v>
      </c>
      <c r="DL20" s="19">
        <v>10</v>
      </c>
      <c r="DM20" s="19">
        <v>12</v>
      </c>
      <c r="DO20" s="25">
        <f>SUM(CALCULATION!BV20:BW20)</f>
        <v>9</v>
      </c>
      <c r="DP20" s="19">
        <v>2</v>
      </c>
      <c r="DQ20" s="19">
        <v>4</v>
      </c>
      <c r="DS20" s="25">
        <f>SUM(CALCULATION!BY20:BZ20)</f>
        <v>37</v>
      </c>
      <c r="DT20" s="19">
        <v>11</v>
      </c>
      <c r="DU20" s="19">
        <v>16</v>
      </c>
      <c r="DW20" s="25">
        <f>SUM(CALCULATION!CB20:CC20)</f>
        <v>7</v>
      </c>
      <c r="DX20" s="19">
        <v>2</v>
      </c>
      <c r="DY20" s="19">
        <v>5</v>
      </c>
    </row>
    <row r="21" spans="1:129">
      <c r="A21" s="18">
        <v>8</v>
      </c>
      <c r="B21" s="19">
        <v>6</v>
      </c>
      <c r="C21" s="20">
        <v>7</v>
      </c>
      <c r="E21" s="18">
        <v>2</v>
      </c>
      <c r="F21" s="19">
        <v>6</v>
      </c>
      <c r="G21" s="20">
        <v>4</v>
      </c>
      <c r="I21" s="18">
        <v>3</v>
      </c>
      <c r="J21" s="19">
        <v>19</v>
      </c>
      <c r="K21" s="20">
        <v>8</v>
      </c>
      <c r="N21" s="18">
        <v>1</v>
      </c>
      <c r="O21" s="19">
        <v>6</v>
      </c>
      <c r="P21" s="20">
        <v>4</v>
      </c>
      <c r="R21" s="18">
        <v>5</v>
      </c>
      <c r="S21" s="18">
        <v>13</v>
      </c>
      <c r="T21" s="21">
        <v>13</v>
      </c>
      <c r="W21" s="18">
        <v>1</v>
      </c>
      <c r="Y21" s="18">
        <v>11</v>
      </c>
      <c r="Z21" s="19">
        <v>7</v>
      </c>
      <c r="AA21" s="20">
        <v>10</v>
      </c>
      <c r="AD21" s="18">
        <v>1</v>
      </c>
      <c r="AE21" s="19">
        <v>7</v>
      </c>
      <c r="AF21" s="20">
        <v>2</v>
      </c>
      <c r="AH21" s="18">
        <v>7</v>
      </c>
      <c r="AI21" s="19">
        <v>9</v>
      </c>
      <c r="AJ21" s="20">
        <v>10</v>
      </c>
      <c r="AL21" s="18">
        <v>1</v>
      </c>
      <c r="AM21" s="19">
        <v>4</v>
      </c>
      <c r="AN21" s="20">
        <v>3</v>
      </c>
      <c r="AO21" s="22">
        <f>SUM(AL21:AN21)</f>
        <v>8</v>
      </c>
      <c r="AQ21" s="18">
        <v>5</v>
      </c>
      <c r="AR21" s="19">
        <v>9</v>
      </c>
      <c r="AS21" s="20">
        <v>11</v>
      </c>
      <c r="AU21" s="19">
        <v>3</v>
      </c>
      <c r="AV21" s="20">
        <v>2</v>
      </c>
      <c r="AX21" s="23">
        <f>SUM(CALCULATION!A21:C21)</f>
        <v>21</v>
      </c>
      <c r="AY21" s="20">
        <v>11</v>
      </c>
      <c r="BA21" s="23">
        <f>SUM(CALCULATION!E21:G21)</f>
        <v>12</v>
      </c>
      <c r="BB21" s="20">
        <v>4</v>
      </c>
      <c r="BD21" s="23">
        <f>SUM(CALCULATION!I21:K21)</f>
        <v>30</v>
      </c>
      <c r="BE21" s="20">
        <v>12</v>
      </c>
      <c r="BG21" s="23">
        <f>SUM(CALCULATION!N21:P21)</f>
        <v>11</v>
      </c>
      <c r="BH21" s="20">
        <v>4</v>
      </c>
      <c r="BJ21" s="24">
        <f>SUM(CALCULATION!R21:T21)</f>
        <v>31</v>
      </c>
      <c r="BK21" s="21">
        <v>14</v>
      </c>
      <c r="BM21" s="23">
        <f>SUM(CALCULATION!Y21:AA21)</f>
        <v>28</v>
      </c>
      <c r="BN21" s="20">
        <v>7</v>
      </c>
      <c r="BP21" s="25">
        <f>SUM(CALCULATION!AD21:AF21)</f>
        <v>10</v>
      </c>
      <c r="BQ21" s="20">
        <v>4</v>
      </c>
      <c r="BS21" s="25">
        <f>SUM(CALCULATION!AH21:AJ21)</f>
        <v>26</v>
      </c>
      <c r="BT21" s="20">
        <v>7</v>
      </c>
      <c r="BV21" s="25">
        <f>SUM(CALCULATION!AL21:AN21)</f>
        <v>8</v>
      </c>
      <c r="BW21" s="20">
        <v>1</v>
      </c>
      <c r="BY21" s="25">
        <f>SUM(CALCULATION!AQ21:AS21)</f>
        <v>25</v>
      </c>
      <c r="BZ21" s="20">
        <v>22</v>
      </c>
      <c r="CB21" s="25">
        <f>SUM(CALCULATION!AU21:AV21)</f>
        <v>5</v>
      </c>
      <c r="CC21" s="20">
        <v>2</v>
      </c>
      <c r="CE21" s="25">
        <f>SUM(CALCULATION!AX21:AY21)</f>
        <v>32</v>
      </c>
      <c r="CF21" s="19">
        <v>12</v>
      </c>
      <c r="CG21" s="19">
        <v>9</v>
      </c>
      <c r="CH21">
        <f>SUM(CE21:CG21)</f>
        <v>53</v>
      </c>
      <c r="CJ21" s="25">
        <f>SUM(CALCULATION!AX21:AY21)</f>
        <v>32</v>
      </c>
      <c r="CK21" s="19">
        <v>12</v>
      </c>
      <c r="CL21" s="19">
        <v>9</v>
      </c>
      <c r="CN21" s="25">
        <f>SUM(CALCULATION!BA21:BB21)</f>
        <v>16</v>
      </c>
      <c r="CO21" s="19">
        <v>12</v>
      </c>
      <c r="CQ21" s="25">
        <f>SUM(CALCULATION!BD21:BE21)</f>
        <v>42</v>
      </c>
      <c r="CR21" s="19">
        <v>7</v>
      </c>
      <c r="CS21" s="19">
        <v>6</v>
      </c>
      <c r="CU21" s="25">
        <f>SUM(CALCULATION!BG21:BH21)</f>
        <v>15</v>
      </c>
      <c r="CV21" s="19">
        <v>5</v>
      </c>
      <c r="CW21" s="19">
        <v>3</v>
      </c>
      <c r="CY21" s="25">
        <f>SUM(CALCULATION!BJ21:BK21)</f>
        <v>45</v>
      </c>
      <c r="CZ21" s="18">
        <v>13</v>
      </c>
      <c r="DA21" s="18">
        <v>8</v>
      </c>
      <c r="DC21" s="25">
        <f>SUM(CALCULATION!BM21:BN21)</f>
        <v>35</v>
      </c>
      <c r="DD21" s="19">
        <v>8</v>
      </c>
      <c r="DE21" s="19">
        <v>9</v>
      </c>
      <c r="DG21" s="25">
        <f>SUM(CALCULATION!BP21:BQ21)</f>
        <v>14</v>
      </c>
      <c r="DH21" s="19">
        <v>4</v>
      </c>
      <c r="DI21" s="19">
        <v>5</v>
      </c>
      <c r="DK21" s="25">
        <f>SUM(CALCULATION!BS21:BT21)</f>
        <v>33</v>
      </c>
      <c r="DL21" s="19">
        <v>8</v>
      </c>
      <c r="DM21" s="19">
        <v>7</v>
      </c>
      <c r="DO21" s="25">
        <f>SUM(CALCULATION!BV21:BW21)</f>
        <v>9</v>
      </c>
      <c r="DP21" s="19">
        <v>1</v>
      </c>
      <c r="DQ21" s="19">
        <v>2</v>
      </c>
      <c r="DS21" s="25">
        <f>SUM(CALCULATION!BY21:BZ21)</f>
        <v>47</v>
      </c>
      <c r="DT21" s="19">
        <v>11</v>
      </c>
      <c r="DU21" s="19">
        <v>14</v>
      </c>
      <c r="DW21" s="25">
        <f>SUM(CALCULATION!CB21:CC21)</f>
        <v>7</v>
      </c>
      <c r="DX21" s="19">
        <v>2</v>
      </c>
      <c r="DY21" s="19">
        <v>5</v>
      </c>
    </row>
    <row r="22" spans="1:129">
      <c r="A22" s="18">
        <v>8</v>
      </c>
      <c r="B22" s="19">
        <v>6</v>
      </c>
      <c r="C22" s="20">
        <v>8</v>
      </c>
      <c r="E22" s="18">
        <v>2</v>
      </c>
      <c r="F22" s="19">
        <v>6</v>
      </c>
      <c r="G22" s="20">
        <v>2</v>
      </c>
      <c r="I22" s="18">
        <v>5</v>
      </c>
      <c r="J22" s="19">
        <v>15</v>
      </c>
      <c r="K22" s="20">
        <v>9</v>
      </c>
      <c r="N22" s="18">
        <v>1</v>
      </c>
      <c r="O22" s="19">
        <v>6</v>
      </c>
      <c r="P22" s="20">
        <v>4</v>
      </c>
      <c r="R22" s="18">
        <v>8</v>
      </c>
      <c r="S22" s="18">
        <v>13</v>
      </c>
      <c r="T22" s="21">
        <v>10</v>
      </c>
      <c r="W22" s="18">
        <v>4</v>
      </c>
      <c r="Y22" s="18">
        <v>14</v>
      </c>
      <c r="Z22" s="19">
        <v>7</v>
      </c>
      <c r="AA22" s="20">
        <v>8</v>
      </c>
      <c r="AD22" s="18">
        <v>4</v>
      </c>
      <c r="AE22" s="19">
        <v>7</v>
      </c>
      <c r="AF22" s="20">
        <v>2</v>
      </c>
      <c r="AH22" s="18">
        <v>7</v>
      </c>
      <c r="AI22" s="19">
        <v>9</v>
      </c>
      <c r="AJ22" s="20">
        <v>10</v>
      </c>
      <c r="AL22" s="18">
        <v>1</v>
      </c>
      <c r="AM22" s="19">
        <v>4</v>
      </c>
      <c r="AN22" s="20">
        <v>2</v>
      </c>
      <c r="AO22" s="22">
        <f>SUM(AL22:AN22)</f>
        <v>7</v>
      </c>
      <c r="AQ22" s="18">
        <v>7</v>
      </c>
      <c r="AR22" s="19">
        <v>9</v>
      </c>
      <c r="AS22" s="20">
        <v>11</v>
      </c>
      <c r="AU22" s="19">
        <v>4</v>
      </c>
      <c r="AV22" s="20">
        <v>2</v>
      </c>
      <c r="AX22" s="23">
        <f>SUM(CALCULATION!A22:C22)</f>
        <v>22</v>
      </c>
      <c r="AY22" s="20">
        <v>10</v>
      </c>
      <c r="BA22" s="23">
        <f>SUM(CALCULATION!E22:G22)</f>
        <v>10</v>
      </c>
      <c r="BB22" s="20">
        <v>4</v>
      </c>
      <c r="BD22" s="23">
        <f>SUM(CALCULATION!I22:K22)</f>
        <v>29</v>
      </c>
      <c r="BE22" s="20">
        <v>12</v>
      </c>
      <c r="BG22" s="23">
        <f>SUM(CALCULATION!N22:P22)</f>
        <v>11</v>
      </c>
      <c r="BH22" s="20">
        <v>4</v>
      </c>
      <c r="BJ22" s="24">
        <f>SUM(CALCULATION!R22:T22)</f>
        <v>31</v>
      </c>
      <c r="BK22" s="21">
        <v>14</v>
      </c>
      <c r="BM22" s="23">
        <f>SUM(CALCULATION!Y22:AA22)</f>
        <v>29</v>
      </c>
      <c r="BN22" s="20">
        <v>7</v>
      </c>
      <c r="BP22" s="25">
        <f>SUM(CALCULATION!AD22:AF22)</f>
        <v>13</v>
      </c>
      <c r="BQ22" s="20">
        <v>2</v>
      </c>
      <c r="BS22" s="25">
        <f>SUM(CALCULATION!AH22:AJ22)</f>
        <v>26</v>
      </c>
      <c r="BT22" s="20">
        <v>7</v>
      </c>
      <c r="BV22" s="25">
        <f>SUM(CALCULATION!AL22:AN22)</f>
        <v>7</v>
      </c>
      <c r="BW22" s="20">
        <v>1</v>
      </c>
      <c r="BY22" s="25">
        <f>SUM(CALCULATION!AQ22:AS22)</f>
        <v>27</v>
      </c>
      <c r="BZ22" s="20">
        <v>21</v>
      </c>
      <c r="CB22" s="25">
        <f>SUM(CALCULATION!AU22:AV22)</f>
        <v>6</v>
      </c>
      <c r="CC22" s="20">
        <v>2</v>
      </c>
      <c r="CE22" s="25">
        <f>SUM(CALCULATION!AX22:AY22)</f>
        <v>32</v>
      </c>
      <c r="CF22" s="19">
        <v>12</v>
      </c>
      <c r="CG22" s="19">
        <v>14</v>
      </c>
      <c r="CH22">
        <f>SUM(CE22:CG22)</f>
        <v>58</v>
      </c>
      <c r="CJ22" s="25">
        <f>SUM(CALCULATION!AX22:AY22)</f>
        <v>32</v>
      </c>
      <c r="CK22" s="19">
        <v>12</v>
      </c>
      <c r="CL22" s="19">
        <v>14</v>
      </c>
      <c r="CN22" s="25">
        <f>SUM(CALCULATION!BA22:BB22)</f>
        <v>14</v>
      </c>
      <c r="CO22" s="19">
        <v>11</v>
      </c>
      <c r="CQ22" s="25">
        <f>SUM(CALCULATION!BD22:BE22)</f>
        <v>41</v>
      </c>
      <c r="CR22" s="19">
        <v>8</v>
      </c>
      <c r="CS22" s="19">
        <v>14</v>
      </c>
      <c r="CU22" s="25">
        <f>SUM(CALCULATION!BG22:BH22)</f>
        <v>15</v>
      </c>
      <c r="CV22" s="19">
        <v>3</v>
      </c>
      <c r="CW22" s="19">
        <v>8</v>
      </c>
      <c r="CY22" s="25">
        <f>SUM(CALCULATION!BJ22:BK22)</f>
        <v>45</v>
      </c>
      <c r="CZ22" s="18">
        <v>14</v>
      </c>
      <c r="DA22" s="18">
        <v>15</v>
      </c>
      <c r="DC22" s="25">
        <f>SUM(CALCULATION!BM22:BN22)</f>
        <v>36</v>
      </c>
      <c r="DD22" s="19">
        <v>9</v>
      </c>
      <c r="DE22" s="19">
        <v>17</v>
      </c>
      <c r="DG22" s="25">
        <f>SUM(CALCULATION!BP22:BQ22)</f>
        <v>15</v>
      </c>
      <c r="DH22" s="19">
        <v>4</v>
      </c>
      <c r="DI22" s="19">
        <v>6</v>
      </c>
      <c r="DK22" s="25">
        <f>SUM(CALCULATION!BS22:BT22)</f>
        <v>33</v>
      </c>
      <c r="DL22" s="19">
        <v>8</v>
      </c>
      <c r="DM22" s="19">
        <v>13</v>
      </c>
      <c r="DO22" s="25">
        <f>SUM(CALCULATION!BV22:BW22)</f>
        <v>8</v>
      </c>
      <c r="DP22" s="19">
        <v>2</v>
      </c>
      <c r="DQ22" s="19">
        <v>4</v>
      </c>
      <c r="DS22" s="25">
        <f>SUM(CALCULATION!BY22:BZ22)</f>
        <v>48</v>
      </c>
      <c r="DT22" s="19">
        <v>11</v>
      </c>
      <c r="DU22" s="19">
        <v>17</v>
      </c>
      <c r="DW22" s="25">
        <f>SUM(CALCULATION!CB22:CC22)</f>
        <v>8</v>
      </c>
      <c r="DX22" s="19">
        <v>2</v>
      </c>
      <c r="DY22" s="19">
        <v>2</v>
      </c>
    </row>
    <row r="23" spans="1:129">
      <c r="A23" s="18">
        <v>9</v>
      </c>
      <c r="B23" s="19">
        <v>7</v>
      </c>
      <c r="C23" s="20">
        <v>6</v>
      </c>
      <c r="E23" s="18">
        <v>2</v>
      </c>
      <c r="F23" s="19">
        <v>6</v>
      </c>
      <c r="G23" s="20">
        <v>4</v>
      </c>
      <c r="I23" s="18">
        <v>5</v>
      </c>
      <c r="J23" s="19">
        <v>15</v>
      </c>
      <c r="K23" s="20">
        <v>9</v>
      </c>
      <c r="N23" s="18">
        <v>1</v>
      </c>
      <c r="O23" s="19">
        <v>6</v>
      </c>
      <c r="P23" s="20">
        <v>4</v>
      </c>
      <c r="R23" s="18">
        <v>8</v>
      </c>
      <c r="S23" s="18">
        <v>13</v>
      </c>
      <c r="T23" s="21">
        <v>13</v>
      </c>
      <c r="W23" s="18">
        <v>4</v>
      </c>
      <c r="Y23" s="18">
        <v>14</v>
      </c>
      <c r="Z23" s="19">
        <v>7</v>
      </c>
      <c r="AA23" s="20">
        <v>10</v>
      </c>
      <c r="AD23" s="18">
        <v>4</v>
      </c>
      <c r="AE23" s="19">
        <v>7</v>
      </c>
      <c r="AF23" s="20">
        <v>2</v>
      </c>
      <c r="AH23" s="18">
        <v>4</v>
      </c>
      <c r="AI23" s="19">
        <v>10</v>
      </c>
      <c r="AJ23" s="20">
        <v>10</v>
      </c>
      <c r="AL23" s="18">
        <v>1</v>
      </c>
      <c r="AM23" s="19">
        <v>4</v>
      </c>
      <c r="AN23" s="20">
        <v>3</v>
      </c>
      <c r="AO23" s="22">
        <f>SUM(AL23:AN23)</f>
        <v>8</v>
      </c>
      <c r="AQ23" s="18">
        <v>7</v>
      </c>
      <c r="AR23" s="19">
        <v>7</v>
      </c>
      <c r="AS23" s="20">
        <v>9</v>
      </c>
      <c r="AU23" s="19">
        <v>3</v>
      </c>
      <c r="AV23" s="20">
        <v>2</v>
      </c>
      <c r="AX23" s="23">
        <f>SUM(CALCULATION!A23:C23)</f>
        <v>22</v>
      </c>
      <c r="AY23" s="20">
        <v>10</v>
      </c>
      <c r="BA23" s="23">
        <f>SUM(CALCULATION!E23:G23)</f>
        <v>12</v>
      </c>
      <c r="BB23" s="20">
        <v>4</v>
      </c>
      <c r="BD23" s="23">
        <f>SUM(CALCULATION!I23:K23)</f>
        <v>29</v>
      </c>
      <c r="BE23" s="20">
        <v>12</v>
      </c>
      <c r="BG23" s="23">
        <f>SUM(CALCULATION!N23:P23)</f>
        <v>11</v>
      </c>
      <c r="BH23" s="20">
        <v>4</v>
      </c>
      <c r="BJ23" s="24">
        <f>SUM(CALCULATION!R23:T23)</f>
        <v>34</v>
      </c>
      <c r="BK23" s="21">
        <v>13</v>
      </c>
      <c r="BM23" s="23">
        <f>SUM(CALCULATION!Y23:AA23)</f>
        <v>31</v>
      </c>
      <c r="BN23" s="20">
        <v>6</v>
      </c>
      <c r="BP23" s="25">
        <f>SUM(CALCULATION!AD23:AF23)</f>
        <v>13</v>
      </c>
      <c r="BQ23" s="20">
        <v>4</v>
      </c>
      <c r="BS23" s="25">
        <f>SUM(CALCULATION!AH23:AJ23)</f>
        <v>24</v>
      </c>
      <c r="BT23" s="20">
        <v>7</v>
      </c>
      <c r="BV23" s="25">
        <f>SUM(CALCULATION!AL23:AN23)</f>
        <v>8</v>
      </c>
      <c r="BW23" s="20">
        <v>1</v>
      </c>
      <c r="BY23" s="25">
        <f>SUM(CALCULATION!AQ23:AS23)</f>
        <v>23</v>
      </c>
      <c r="BZ23" s="20">
        <v>21</v>
      </c>
      <c r="CB23" s="25">
        <f>SUM(CALCULATION!AU23:AV23)</f>
        <v>5</v>
      </c>
      <c r="CC23" s="20">
        <v>2</v>
      </c>
      <c r="CE23" s="25">
        <f>SUM(CALCULATION!AX23:AY23)</f>
        <v>32</v>
      </c>
      <c r="CF23" s="19">
        <v>11</v>
      </c>
      <c r="CG23" s="19">
        <v>18</v>
      </c>
      <c r="CH23">
        <f>SUM(CE23:CG23)</f>
        <v>61</v>
      </c>
      <c r="CJ23" s="25">
        <f>SUM(CALCULATION!AX23:AY23)</f>
        <v>32</v>
      </c>
      <c r="CK23" s="19">
        <v>11</v>
      </c>
      <c r="CL23" s="19">
        <v>18</v>
      </c>
      <c r="CN23" s="25">
        <f>SUM(CALCULATION!BA23:BB23)</f>
        <v>16</v>
      </c>
      <c r="CO23" s="19">
        <v>11</v>
      </c>
      <c r="CQ23" s="25">
        <f>SUM(CALCULATION!BD23:BE23)</f>
        <v>41</v>
      </c>
      <c r="CR23" s="19">
        <v>7</v>
      </c>
      <c r="CS23" s="19">
        <v>10</v>
      </c>
      <c r="CU23" s="25">
        <f>SUM(CALCULATION!BG23:BH23)</f>
        <v>15</v>
      </c>
      <c r="CV23" s="19">
        <v>5</v>
      </c>
      <c r="CW23" s="19">
        <v>8</v>
      </c>
      <c r="CY23" s="25">
        <f>SUM(CALCULATION!BJ23:BK23)</f>
        <v>47</v>
      </c>
      <c r="CZ23" s="18">
        <v>12</v>
      </c>
      <c r="DA23" s="18">
        <v>18</v>
      </c>
      <c r="DC23" s="25">
        <f>SUM(CALCULATION!BM23:BN23)</f>
        <v>37</v>
      </c>
      <c r="DD23" s="19">
        <v>9</v>
      </c>
      <c r="DE23" s="19">
        <v>15</v>
      </c>
      <c r="DG23" s="25">
        <f>SUM(CALCULATION!BP23:BQ23)</f>
        <v>17</v>
      </c>
      <c r="DH23" s="19">
        <v>4</v>
      </c>
      <c r="DI23" s="19">
        <v>8</v>
      </c>
      <c r="DK23" s="25">
        <f>SUM(CALCULATION!BS23:BT23)</f>
        <v>31</v>
      </c>
      <c r="DL23" s="19">
        <v>8</v>
      </c>
      <c r="DM23" s="19">
        <v>14</v>
      </c>
      <c r="DO23" s="25">
        <f>SUM(CALCULATION!BV23:BW23)</f>
        <v>9</v>
      </c>
      <c r="DP23" s="19">
        <v>2</v>
      </c>
      <c r="DQ23" s="19">
        <v>4</v>
      </c>
      <c r="DS23" s="25">
        <f>SUM(CALCULATION!BY23:BZ23)</f>
        <v>44</v>
      </c>
      <c r="DT23" s="19">
        <v>8</v>
      </c>
      <c r="DU23" s="19">
        <v>17</v>
      </c>
      <c r="DW23" s="25">
        <f>SUM(CALCULATION!CB23:CC23)</f>
        <v>7</v>
      </c>
      <c r="DX23" s="19">
        <v>2</v>
      </c>
      <c r="DY23" s="19">
        <v>5</v>
      </c>
    </row>
    <row r="24" spans="1:129">
      <c r="A24" s="18">
        <v>8</v>
      </c>
      <c r="B24" s="19">
        <v>7</v>
      </c>
      <c r="C24" s="20">
        <v>9</v>
      </c>
      <c r="E24" s="18">
        <v>2</v>
      </c>
      <c r="F24" s="19">
        <v>6</v>
      </c>
      <c r="G24" s="20">
        <v>2</v>
      </c>
      <c r="I24" s="18">
        <v>5</v>
      </c>
      <c r="J24" s="19">
        <v>17</v>
      </c>
      <c r="K24" s="20">
        <v>10</v>
      </c>
      <c r="N24" s="18">
        <v>1</v>
      </c>
      <c r="O24" s="19">
        <v>6</v>
      </c>
      <c r="P24" s="20">
        <v>4</v>
      </c>
      <c r="R24" s="18">
        <v>8</v>
      </c>
      <c r="S24" s="18">
        <v>13</v>
      </c>
      <c r="T24" s="21">
        <v>12</v>
      </c>
      <c r="W24" s="18">
        <v>4</v>
      </c>
      <c r="Y24" s="18">
        <v>14</v>
      </c>
      <c r="Z24" s="19">
        <v>7</v>
      </c>
      <c r="AA24" s="20">
        <v>10</v>
      </c>
      <c r="AD24" s="18">
        <v>4</v>
      </c>
      <c r="AE24" s="19">
        <v>6</v>
      </c>
      <c r="AF24" s="20">
        <v>2</v>
      </c>
      <c r="AH24" s="18">
        <v>7</v>
      </c>
      <c r="AI24" s="19">
        <v>9</v>
      </c>
      <c r="AJ24" s="20">
        <v>10</v>
      </c>
      <c r="AL24" s="18">
        <v>1</v>
      </c>
      <c r="AM24" s="19">
        <v>4</v>
      </c>
      <c r="AN24" s="20">
        <v>3</v>
      </c>
      <c r="AO24" s="22">
        <f>SUM(AL24:AN24)</f>
        <v>8</v>
      </c>
      <c r="AQ24" s="18">
        <v>7</v>
      </c>
      <c r="AR24" s="19">
        <v>9</v>
      </c>
      <c r="AS24" s="20">
        <v>11</v>
      </c>
      <c r="AU24" s="19">
        <v>4</v>
      </c>
      <c r="AV24" s="20">
        <v>2</v>
      </c>
      <c r="AX24" s="23">
        <f>SUM(CALCULATION!A24:C24)</f>
        <v>24</v>
      </c>
      <c r="AY24" s="20">
        <v>10</v>
      </c>
      <c r="BA24" s="23">
        <f>SUM(CALCULATION!E24:G24)</f>
        <v>10</v>
      </c>
      <c r="BB24" s="20">
        <v>4</v>
      </c>
      <c r="BD24" s="23">
        <f>SUM(CALCULATION!I24:K24)</f>
        <v>32</v>
      </c>
      <c r="BE24" s="20">
        <v>11</v>
      </c>
      <c r="BG24" s="23">
        <f>SUM(CALCULATION!N24:P24)</f>
        <v>11</v>
      </c>
      <c r="BH24" s="20">
        <v>3</v>
      </c>
      <c r="BJ24" s="24">
        <f>SUM(CALCULATION!R24:T24)</f>
        <v>33</v>
      </c>
      <c r="BK24" s="21">
        <v>14</v>
      </c>
      <c r="BM24" s="23">
        <f>SUM(CALCULATION!Y24:AA24)</f>
        <v>31</v>
      </c>
      <c r="BN24" s="20">
        <v>7</v>
      </c>
      <c r="BP24" s="25">
        <f>SUM(CALCULATION!AD24:AF24)</f>
        <v>12</v>
      </c>
      <c r="BQ24" s="20">
        <v>4</v>
      </c>
      <c r="BS24" s="25">
        <f>SUM(CALCULATION!AH24:AJ24)</f>
        <v>26</v>
      </c>
      <c r="BT24" s="20">
        <v>6</v>
      </c>
      <c r="BV24" s="25">
        <f>SUM(CALCULATION!AL24:AN24)</f>
        <v>8</v>
      </c>
      <c r="BW24" s="20">
        <v>1</v>
      </c>
      <c r="BY24" s="25">
        <f>SUM(CALCULATION!AQ24:AS24)</f>
        <v>27</v>
      </c>
      <c r="BZ24" s="20">
        <v>22</v>
      </c>
      <c r="CB24" s="25">
        <f>SUM(CALCULATION!AU24:AV24)</f>
        <v>6</v>
      </c>
      <c r="CC24" s="20">
        <v>2</v>
      </c>
      <c r="CE24" s="25">
        <f>SUM(CALCULATION!AX24:AY24)</f>
        <v>34</v>
      </c>
      <c r="CF24" s="19">
        <v>11</v>
      </c>
      <c r="CG24" s="19">
        <v>15</v>
      </c>
      <c r="CH24">
        <f>SUM(CE24:CG24)</f>
        <v>60</v>
      </c>
      <c r="CJ24" s="25">
        <f>SUM(CALCULATION!AX24:AY24)</f>
        <v>34</v>
      </c>
      <c r="CK24" s="19">
        <v>11</v>
      </c>
      <c r="CL24" s="19">
        <v>15</v>
      </c>
      <c r="CN24" s="25">
        <f>SUM(CALCULATION!BA24:BB24)</f>
        <v>14</v>
      </c>
      <c r="CO24" s="19">
        <v>12</v>
      </c>
      <c r="CQ24" s="25">
        <f>SUM(CALCULATION!BD24:BE24)</f>
        <v>43</v>
      </c>
      <c r="CR24" s="19">
        <v>8</v>
      </c>
      <c r="CS24" s="19">
        <v>15</v>
      </c>
      <c r="CU24" s="25">
        <f>SUM(CALCULATION!BG24:BH24)</f>
        <v>14</v>
      </c>
      <c r="CV24" s="19">
        <v>5</v>
      </c>
      <c r="CW24" s="19">
        <v>8</v>
      </c>
      <c r="CY24" s="25">
        <f>SUM(CALCULATION!BJ24:BK24)</f>
        <v>47</v>
      </c>
      <c r="CZ24" s="18">
        <v>13</v>
      </c>
      <c r="DA24" s="18">
        <v>20</v>
      </c>
      <c r="DC24" s="25">
        <f>SUM(CALCULATION!BM24:BN24)</f>
        <v>38</v>
      </c>
      <c r="DD24" s="19">
        <v>9</v>
      </c>
      <c r="DE24" s="19">
        <v>17</v>
      </c>
      <c r="DG24" s="25">
        <f>SUM(CALCULATION!BP24:BQ24)</f>
        <v>16</v>
      </c>
      <c r="DH24" s="19">
        <v>4</v>
      </c>
      <c r="DI24" s="19">
        <v>6</v>
      </c>
      <c r="DK24" s="25">
        <f>SUM(CALCULATION!BS24:BT24)</f>
        <v>32</v>
      </c>
      <c r="DL24" s="19">
        <v>8</v>
      </c>
      <c r="DM24" s="19">
        <v>13</v>
      </c>
      <c r="DO24" s="25">
        <f>SUM(CALCULATION!BV24:BW24)</f>
        <v>9</v>
      </c>
      <c r="DP24" s="19">
        <v>2</v>
      </c>
      <c r="DQ24" s="19">
        <v>4</v>
      </c>
      <c r="DS24" s="25">
        <f>SUM(CALCULATION!BY24:BZ24)</f>
        <v>49</v>
      </c>
      <c r="DT24" s="19">
        <v>10</v>
      </c>
      <c r="DU24" s="19">
        <v>20</v>
      </c>
      <c r="DW24" s="25">
        <f>SUM(CALCULATION!CB24:CC24)</f>
        <v>8</v>
      </c>
      <c r="DX24" s="19">
        <v>2</v>
      </c>
      <c r="DY24" s="19">
        <v>5</v>
      </c>
    </row>
    <row r="25" spans="1:129">
      <c r="A25" s="18">
        <v>8</v>
      </c>
      <c r="B25" s="19">
        <v>6</v>
      </c>
      <c r="C25" s="20">
        <v>10</v>
      </c>
      <c r="E25" s="18">
        <v>2</v>
      </c>
      <c r="F25" s="19">
        <v>4</v>
      </c>
      <c r="G25" s="20">
        <v>4</v>
      </c>
      <c r="I25" s="18">
        <v>4</v>
      </c>
      <c r="J25" s="19">
        <v>14</v>
      </c>
      <c r="K25" s="20">
        <v>9</v>
      </c>
      <c r="N25" s="18">
        <v>1</v>
      </c>
      <c r="O25" s="19">
        <v>4</v>
      </c>
      <c r="P25" s="20">
        <v>3</v>
      </c>
      <c r="R25" s="18">
        <v>8</v>
      </c>
      <c r="S25" s="18">
        <v>11</v>
      </c>
      <c r="T25" s="21">
        <v>13</v>
      </c>
      <c r="W25" s="18">
        <v>4</v>
      </c>
      <c r="Y25" s="18">
        <v>14</v>
      </c>
      <c r="Z25" s="19">
        <v>5</v>
      </c>
      <c r="AA25" s="20">
        <v>9</v>
      </c>
      <c r="AD25" s="18">
        <v>4</v>
      </c>
      <c r="AE25" s="19">
        <v>6</v>
      </c>
      <c r="AF25" s="20">
        <v>2</v>
      </c>
      <c r="AH25" s="18">
        <v>7</v>
      </c>
      <c r="AI25" s="19">
        <v>9</v>
      </c>
      <c r="AJ25" s="20">
        <v>9</v>
      </c>
      <c r="AL25" s="18">
        <v>1</v>
      </c>
      <c r="AM25" s="19">
        <v>4</v>
      </c>
      <c r="AN25" s="20">
        <v>3</v>
      </c>
      <c r="AO25" s="22">
        <f>SUM(AL25:AN25)</f>
        <v>8</v>
      </c>
      <c r="AQ25" s="18">
        <v>6</v>
      </c>
      <c r="AR25" s="19">
        <v>7</v>
      </c>
      <c r="AS25" s="20">
        <v>14</v>
      </c>
      <c r="AU25" s="19">
        <v>4</v>
      </c>
      <c r="AV25" s="20">
        <v>2</v>
      </c>
      <c r="AX25" s="23">
        <f>SUM(CALCULATION!A25:C25)</f>
        <v>24</v>
      </c>
      <c r="AY25" s="20">
        <v>9</v>
      </c>
      <c r="BA25" s="23">
        <f>SUM(CALCULATION!E25:G25)</f>
        <v>10</v>
      </c>
      <c r="BB25" s="20">
        <v>2</v>
      </c>
      <c r="BD25" s="23">
        <f>SUM(CALCULATION!I25:K25)</f>
        <v>27</v>
      </c>
      <c r="BE25" s="20">
        <v>8</v>
      </c>
      <c r="BG25" s="23">
        <f>SUM(CALCULATION!N25:P25)</f>
        <v>8</v>
      </c>
      <c r="BH25" s="20">
        <v>3</v>
      </c>
      <c r="BJ25" s="24">
        <f>SUM(CALCULATION!R25:T25)</f>
        <v>32</v>
      </c>
      <c r="BK25" s="21">
        <v>10</v>
      </c>
      <c r="BM25" s="23">
        <f>SUM(CALCULATION!Y25:AA25)</f>
        <v>28</v>
      </c>
      <c r="BN25" s="20">
        <v>7</v>
      </c>
      <c r="BP25" s="25">
        <f>SUM(CALCULATION!AD25:AF25)</f>
        <v>12</v>
      </c>
      <c r="BQ25" s="20">
        <v>4</v>
      </c>
      <c r="BS25" s="25">
        <f>SUM(CALCULATION!AH25:AJ25)</f>
        <v>25</v>
      </c>
      <c r="BT25" s="20">
        <v>7</v>
      </c>
      <c r="BV25" s="25">
        <f>SUM(CALCULATION!AL25:AN25)</f>
        <v>8</v>
      </c>
      <c r="BW25" s="20">
        <v>0</v>
      </c>
      <c r="BY25" s="25">
        <f>SUM(CALCULATION!AQ25:AS25)</f>
        <v>27</v>
      </c>
      <c r="BZ25" s="20">
        <v>21</v>
      </c>
      <c r="CB25" s="25">
        <f>SUM(CALCULATION!AU25:AV25)</f>
        <v>6</v>
      </c>
      <c r="CC25" s="20">
        <v>2</v>
      </c>
      <c r="CE25" s="25">
        <f>SUM(CALCULATION!AX25:AY25)</f>
        <v>33</v>
      </c>
      <c r="CF25" s="19">
        <v>12</v>
      </c>
      <c r="CG25" s="19">
        <v>15</v>
      </c>
      <c r="CH25">
        <f>SUM(CE25:CG25)</f>
        <v>60</v>
      </c>
      <c r="CJ25" s="25">
        <f>SUM(CALCULATION!AX25:AY25)</f>
        <v>33</v>
      </c>
      <c r="CK25" s="19">
        <v>12</v>
      </c>
      <c r="CL25" s="19">
        <v>15</v>
      </c>
      <c r="CN25" s="25">
        <f>SUM(CALCULATION!BA25:BB25)</f>
        <v>12</v>
      </c>
      <c r="CO25" s="19">
        <v>12</v>
      </c>
      <c r="CQ25" s="25">
        <f>SUM(CALCULATION!BD25:BE25)</f>
        <v>35</v>
      </c>
      <c r="CR25" s="19">
        <v>8</v>
      </c>
      <c r="CS25" s="19">
        <v>15</v>
      </c>
      <c r="CU25" s="25">
        <f>SUM(CALCULATION!BG25:BH25)</f>
        <v>11</v>
      </c>
      <c r="CV25" s="19">
        <v>5</v>
      </c>
      <c r="CW25" s="19">
        <v>8</v>
      </c>
      <c r="CY25" s="25">
        <f>SUM(CALCULATION!BJ25:BK25)</f>
        <v>42</v>
      </c>
      <c r="CZ25" s="18">
        <v>14</v>
      </c>
      <c r="DA25" s="18">
        <v>20</v>
      </c>
      <c r="DC25" s="25">
        <f>SUM(CALCULATION!BM25:BN25)</f>
        <v>35</v>
      </c>
      <c r="DD25" s="19">
        <v>9</v>
      </c>
      <c r="DE25" s="19">
        <v>17</v>
      </c>
      <c r="DG25" s="25">
        <f>SUM(CALCULATION!BP25:BQ25)</f>
        <v>16</v>
      </c>
      <c r="DH25" s="19">
        <v>2</v>
      </c>
      <c r="DI25" s="19">
        <v>8</v>
      </c>
      <c r="DK25" s="25">
        <f>SUM(CALCULATION!BS25:BT25)</f>
        <v>32</v>
      </c>
      <c r="DL25" s="19">
        <v>10</v>
      </c>
      <c r="DM25" s="19">
        <v>11</v>
      </c>
      <c r="DO25" s="25">
        <f>SUM(CALCULATION!BV25:BW25)</f>
        <v>8</v>
      </c>
      <c r="DP25" s="19">
        <v>2</v>
      </c>
      <c r="DQ25" s="19">
        <v>4</v>
      </c>
      <c r="DS25" s="25">
        <f>SUM(CALCULATION!BY25:BZ25)</f>
        <v>48</v>
      </c>
      <c r="DT25" s="19">
        <v>11</v>
      </c>
      <c r="DU25" s="19">
        <v>18</v>
      </c>
      <c r="DW25" s="25">
        <f>SUM(CALCULATION!CB25:CC25)</f>
        <v>8</v>
      </c>
      <c r="DX25" s="19">
        <v>2</v>
      </c>
      <c r="DY25" s="19">
        <v>5</v>
      </c>
    </row>
    <row r="26" spans="1:129">
      <c r="A26" s="18">
        <v>8</v>
      </c>
      <c r="B26" s="19">
        <v>5</v>
      </c>
      <c r="C26" s="20">
        <v>9</v>
      </c>
      <c r="E26" s="18">
        <v>2</v>
      </c>
      <c r="F26" s="19">
        <v>6</v>
      </c>
      <c r="G26" s="20">
        <v>4</v>
      </c>
      <c r="I26" s="18">
        <v>5</v>
      </c>
      <c r="J26" s="19">
        <v>16</v>
      </c>
      <c r="K26" s="20">
        <v>10</v>
      </c>
      <c r="N26" s="18">
        <v>1</v>
      </c>
      <c r="O26" s="19">
        <v>4</v>
      </c>
      <c r="P26" s="20">
        <v>4</v>
      </c>
      <c r="R26" s="18">
        <v>8</v>
      </c>
      <c r="S26" s="18">
        <v>11</v>
      </c>
      <c r="T26" s="21">
        <v>13</v>
      </c>
      <c r="W26" s="18">
        <v>4</v>
      </c>
      <c r="Y26" s="18">
        <v>14</v>
      </c>
      <c r="Z26" s="19">
        <v>6</v>
      </c>
      <c r="AA26" s="20">
        <v>10</v>
      </c>
      <c r="AD26" s="18">
        <v>4</v>
      </c>
      <c r="AE26" s="19">
        <v>7</v>
      </c>
      <c r="AF26" s="20">
        <v>2</v>
      </c>
      <c r="AH26" s="18">
        <v>7</v>
      </c>
      <c r="AI26" s="19">
        <v>8</v>
      </c>
      <c r="AJ26" s="20">
        <v>9</v>
      </c>
      <c r="AL26" s="18">
        <v>1</v>
      </c>
      <c r="AM26" s="19">
        <v>4</v>
      </c>
      <c r="AN26" s="20">
        <v>3</v>
      </c>
      <c r="AO26" s="22">
        <f>SUM(AL26:AN26)</f>
        <v>8</v>
      </c>
      <c r="AQ26" s="18">
        <v>7</v>
      </c>
      <c r="AR26" s="19">
        <v>9</v>
      </c>
      <c r="AS26" s="20">
        <v>12</v>
      </c>
      <c r="AU26" s="19">
        <v>4</v>
      </c>
      <c r="AV26" s="20">
        <v>2</v>
      </c>
      <c r="AX26" s="23">
        <f>SUM(CALCULATION!A26:C26)</f>
        <v>22</v>
      </c>
      <c r="AY26" s="20">
        <v>11</v>
      </c>
      <c r="BA26" s="23">
        <f>SUM(CALCULATION!E26:G26)</f>
        <v>12</v>
      </c>
      <c r="BB26" s="20">
        <v>4</v>
      </c>
      <c r="BD26" s="23">
        <f>SUM(CALCULATION!I26:K26)</f>
        <v>31</v>
      </c>
      <c r="BE26" s="20">
        <v>12</v>
      </c>
      <c r="BG26" s="23">
        <f>SUM(CALCULATION!N26:P26)</f>
        <v>9</v>
      </c>
      <c r="BH26" s="20">
        <v>4</v>
      </c>
      <c r="BJ26" s="24">
        <f>SUM(CALCULATION!R26:T26)</f>
        <v>32</v>
      </c>
      <c r="BK26" s="21">
        <v>13</v>
      </c>
      <c r="BM26" s="23">
        <f>SUM(CALCULATION!Y26:AA26)</f>
        <v>30</v>
      </c>
      <c r="BN26" s="20">
        <v>7</v>
      </c>
      <c r="BP26" s="25">
        <f>SUM(CALCULATION!AD26:AF26)</f>
        <v>13</v>
      </c>
      <c r="BQ26" s="20">
        <v>4</v>
      </c>
      <c r="BS26" s="25">
        <f>SUM(CALCULATION!AH26:AJ26)</f>
        <v>24</v>
      </c>
      <c r="BT26" s="20">
        <v>7</v>
      </c>
      <c r="BV26" s="25">
        <f>SUM(CALCULATION!AL26:AN26)</f>
        <v>8</v>
      </c>
      <c r="BW26" s="20">
        <v>1</v>
      </c>
      <c r="BY26" s="25">
        <f>SUM(CALCULATION!AQ26:AS26)</f>
        <v>28</v>
      </c>
      <c r="BZ26" s="20">
        <v>21</v>
      </c>
      <c r="CB26" s="25">
        <f>SUM(CALCULATION!AU26:AV26)</f>
        <v>6</v>
      </c>
      <c r="CC26" s="20">
        <v>2</v>
      </c>
      <c r="CE26" s="25">
        <f>SUM(CALCULATION!AX26:AY26)</f>
        <v>33</v>
      </c>
      <c r="CF26" s="19">
        <v>10</v>
      </c>
      <c r="CG26" s="19">
        <v>15</v>
      </c>
      <c r="CH26">
        <f>SUM(CE26:CG26)</f>
        <v>58</v>
      </c>
      <c r="CJ26" s="25">
        <f>SUM(CALCULATION!AX26:AY26)</f>
        <v>33</v>
      </c>
      <c r="CK26" s="19">
        <v>10</v>
      </c>
      <c r="CL26" s="19">
        <v>15</v>
      </c>
      <c r="CN26" s="25">
        <f>SUM(CALCULATION!BA26:BB26)</f>
        <v>16</v>
      </c>
      <c r="CO26" s="19">
        <v>11</v>
      </c>
      <c r="CQ26" s="25">
        <f>SUM(CALCULATION!BD26:BE26)</f>
        <v>43</v>
      </c>
      <c r="CR26" s="19">
        <v>8</v>
      </c>
      <c r="CS26" s="19">
        <v>15</v>
      </c>
      <c r="CU26" s="25">
        <f>SUM(CALCULATION!BG26:BH26)</f>
        <v>13</v>
      </c>
      <c r="CV26" s="19">
        <v>5</v>
      </c>
      <c r="CW26" s="19">
        <v>8</v>
      </c>
      <c r="CY26" s="25">
        <f>SUM(CALCULATION!BJ26:BK26)</f>
        <v>45</v>
      </c>
      <c r="CZ26" s="18">
        <v>14</v>
      </c>
      <c r="DA26" s="18">
        <v>15</v>
      </c>
      <c r="DC26" s="25">
        <f>SUM(CALCULATION!BM26:BN26)</f>
        <v>37</v>
      </c>
      <c r="DD26" s="19">
        <v>9</v>
      </c>
      <c r="DE26" s="19">
        <v>17</v>
      </c>
      <c r="DG26" s="25">
        <f>SUM(CALCULATION!BP26:BQ26)</f>
        <v>17</v>
      </c>
      <c r="DH26" s="19">
        <v>4</v>
      </c>
      <c r="DI26" s="19">
        <v>8</v>
      </c>
      <c r="DK26" s="25">
        <f>SUM(CALCULATION!BS26:BT26)</f>
        <v>31</v>
      </c>
      <c r="DL26" s="19">
        <v>9</v>
      </c>
      <c r="DM26" s="19">
        <v>13</v>
      </c>
      <c r="DO26" s="25">
        <f>SUM(CALCULATION!BV26:BW26)</f>
        <v>9</v>
      </c>
      <c r="DP26" s="19">
        <v>2</v>
      </c>
      <c r="DQ26" s="19">
        <v>4</v>
      </c>
      <c r="DS26" s="25">
        <f>SUM(CALCULATION!BY26:BZ26)</f>
        <v>49</v>
      </c>
      <c r="DT26" s="19">
        <v>11</v>
      </c>
      <c r="DU26" s="19">
        <v>17</v>
      </c>
      <c r="DW26" s="25">
        <f>SUM(CALCULATION!CB26:CC26)</f>
        <v>8</v>
      </c>
      <c r="DX26" s="19">
        <v>2</v>
      </c>
      <c r="DY26" s="19">
        <v>5</v>
      </c>
    </row>
    <row r="27" spans="1:129">
      <c r="A27" s="18">
        <v>8</v>
      </c>
      <c r="B27" s="19">
        <v>5</v>
      </c>
      <c r="C27" s="20">
        <v>4</v>
      </c>
      <c r="E27" s="18">
        <v>2</v>
      </c>
      <c r="F27" s="19">
        <v>6</v>
      </c>
      <c r="G27" s="20">
        <v>2</v>
      </c>
      <c r="I27" s="18">
        <v>5</v>
      </c>
      <c r="J27" s="19">
        <v>17</v>
      </c>
      <c r="K27" s="20">
        <v>9</v>
      </c>
      <c r="N27" s="18">
        <v>1</v>
      </c>
      <c r="O27" s="19">
        <v>6</v>
      </c>
      <c r="P27" s="20">
        <v>4</v>
      </c>
      <c r="R27" s="18">
        <v>7</v>
      </c>
      <c r="S27" s="18">
        <v>13</v>
      </c>
      <c r="T27" s="21">
        <v>11</v>
      </c>
      <c r="W27" s="18">
        <v>4</v>
      </c>
      <c r="Y27" s="18">
        <v>14</v>
      </c>
      <c r="Z27" s="19">
        <v>7</v>
      </c>
      <c r="AA27" s="20">
        <v>7</v>
      </c>
      <c r="AD27" s="18">
        <v>4</v>
      </c>
      <c r="AE27" s="19">
        <v>7</v>
      </c>
      <c r="AF27" s="20">
        <v>2</v>
      </c>
      <c r="AH27" s="18">
        <v>7</v>
      </c>
      <c r="AI27" s="19">
        <v>10</v>
      </c>
      <c r="AJ27" s="20">
        <v>9</v>
      </c>
      <c r="AL27" s="18">
        <v>1</v>
      </c>
      <c r="AM27" s="19">
        <v>4</v>
      </c>
      <c r="AN27" s="20">
        <v>3</v>
      </c>
      <c r="AO27" s="22">
        <f>SUM(AL27:AN27)</f>
        <v>8</v>
      </c>
      <c r="AQ27" s="18">
        <v>7</v>
      </c>
      <c r="AR27" s="19">
        <v>7</v>
      </c>
      <c r="AS27" s="20">
        <v>7</v>
      </c>
      <c r="AU27" s="19">
        <v>3</v>
      </c>
      <c r="AV27" s="20">
        <v>2</v>
      </c>
      <c r="AX27" s="23">
        <f>SUM(CALCULATION!A27:C27)</f>
        <v>17</v>
      </c>
      <c r="AY27" s="20">
        <v>10</v>
      </c>
      <c r="BA27" s="23">
        <f>SUM(CALCULATION!E27:G27)</f>
        <v>10</v>
      </c>
      <c r="BB27" s="20">
        <v>4</v>
      </c>
      <c r="BD27" s="23">
        <f>SUM(CALCULATION!I27:K27)</f>
        <v>31</v>
      </c>
      <c r="BE27" s="20">
        <v>11</v>
      </c>
      <c r="BG27" s="23">
        <f>SUM(CALCULATION!N27:P27)</f>
        <v>11</v>
      </c>
      <c r="BH27" s="20">
        <v>4</v>
      </c>
      <c r="BJ27" s="24">
        <f>SUM(CALCULATION!R27:T27)</f>
        <v>31</v>
      </c>
      <c r="BK27" s="21">
        <v>9</v>
      </c>
      <c r="BM27" s="23">
        <f>SUM(CALCULATION!Y27:AA27)</f>
        <v>28</v>
      </c>
      <c r="BN27" s="20">
        <v>5</v>
      </c>
      <c r="BP27" s="25">
        <f>SUM(CALCULATION!AD27:AF27)</f>
        <v>13</v>
      </c>
      <c r="BQ27" s="20">
        <v>2</v>
      </c>
      <c r="BS27" s="25">
        <f>SUM(CALCULATION!AH27:AJ27)</f>
        <v>26</v>
      </c>
      <c r="BT27" s="20">
        <v>6</v>
      </c>
      <c r="BV27" s="25">
        <f>SUM(CALCULATION!AL27:AN27)</f>
        <v>8</v>
      </c>
      <c r="BW27" s="20">
        <v>0</v>
      </c>
      <c r="BY27" s="25">
        <f>SUM(CALCULATION!AQ27:AS27)</f>
        <v>21</v>
      </c>
      <c r="BZ27" s="20">
        <v>19</v>
      </c>
      <c r="CB27" s="25">
        <f>SUM(CALCULATION!AU27:AV27)</f>
        <v>5</v>
      </c>
      <c r="CC27" s="20">
        <v>2</v>
      </c>
      <c r="CE27" s="25">
        <f>SUM(CALCULATION!AX27:AY27)</f>
        <v>27</v>
      </c>
      <c r="CF27" s="19">
        <v>12</v>
      </c>
      <c r="CG27" s="19">
        <v>10</v>
      </c>
      <c r="CH27">
        <f>SUM(CE27:CG27)</f>
        <v>49</v>
      </c>
      <c r="CJ27" s="25">
        <f>SUM(CALCULATION!AX27:AY27)</f>
        <v>27</v>
      </c>
      <c r="CK27" s="19">
        <v>12</v>
      </c>
      <c r="CL27" s="19">
        <v>10</v>
      </c>
      <c r="CN27" s="25">
        <f>SUM(CALCULATION!BA27:BB27)</f>
        <v>14</v>
      </c>
      <c r="CO27" s="19">
        <v>12</v>
      </c>
      <c r="CQ27" s="25">
        <f>SUM(CALCULATION!BD27:BE27)</f>
        <v>42</v>
      </c>
      <c r="CR27" s="19">
        <v>8</v>
      </c>
      <c r="CS27" s="19">
        <v>10</v>
      </c>
      <c r="CU27" s="25">
        <f>SUM(CALCULATION!BG27:BH27)</f>
        <v>15</v>
      </c>
      <c r="CV27" s="19">
        <v>5</v>
      </c>
      <c r="CW27" s="19">
        <v>2</v>
      </c>
      <c r="CY27" s="25">
        <f>SUM(CALCULATION!BJ27:BK27)</f>
        <v>40</v>
      </c>
      <c r="CZ27" s="18">
        <v>12</v>
      </c>
      <c r="DA27" s="18">
        <v>11</v>
      </c>
      <c r="DC27" s="25">
        <f>SUM(CALCULATION!BM27:BN27)</f>
        <v>33</v>
      </c>
      <c r="DD27" s="19">
        <v>9</v>
      </c>
      <c r="DE27" s="19">
        <v>11</v>
      </c>
      <c r="DG27" s="25">
        <f>SUM(CALCULATION!BP27:BQ27)</f>
        <v>15</v>
      </c>
      <c r="DH27" s="19">
        <v>4</v>
      </c>
      <c r="DI27" s="19">
        <v>8</v>
      </c>
      <c r="DK27" s="25">
        <f>SUM(CALCULATION!BS27:BT27)</f>
        <v>32</v>
      </c>
      <c r="DL27" s="19">
        <v>10</v>
      </c>
      <c r="DM27" s="19">
        <v>8</v>
      </c>
      <c r="DO27" s="25">
        <f>SUM(CALCULATION!BV27:BW27)</f>
        <v>8</v>
      </c>
      <c r="DP27" s="19">
        <v>2</v>
      </c>
      <c r="DQ27" s="19">
        <v>4</v>
      </c>
      <c r="DS27" s="25">
        <f>SUM(CALCULATION!BY27:BZ27)</f>
        <v>40</v>
      </c>
      <c r="DT27" s="19">
        <v>11</v>
      </c>
      <c r="DU27" s="19">
        <v>13</v>
      </c>
      <c r="DW27" s="25">
        <f>SUM(CALCULATION!CB27:CC27)</f>
        <v>7</v>
      </c>
      <c r="DX27" s="19">
        <v>2</v>
      </c>
      <c r="DY27" s="19">
        <v>5</v>
      </c>
    </row>
    <row r="28" spans="1:129">
      <c r="A28" s="18">
        <v>9</v>
      </c>
      <c r="B28" s="19">
        <v>6</v>
      </c>
      <c r="C28" s="20">
        <v>9</v>
      </c>
      <c r="E28" s="18">
        <v>2</v>
      </c>
      <c r="F28" s="19">
        <v>6</v>
      </c>
      <c r="G28" s="20">
        <v>4</v>
      </c>
      <c r="I28" s="18">
        <v>5</v>
      </c>
      <c r="J28" s="19">
        <v>16</v>
      </c>
      <c r="K28" s="20">
        <v>8</v>
      </c>
      <c r="N28" s="18">
        <v>1</v>
      </c>
      <c r="O28" s="19">
        <v>6</v>
      </c>
      <c r="P28" s="20">
        <v>4</v>
      </c>
      <c r="R28" s="18">
        <v>8</v>
      </c>
      <c r="S28" s="18">
        <v>13</v>
      </c>
      <c r="T28" s="21">
        <v>12</v>
      </c>
      <c r="W28" s="18">
        <v>4</v>
      </c>
      <c r="Y28" s="18">
        <v>14</v>
      </c>
      <c r="Z28" s="19">
        <v>7</v>
      </c>
      <c r="AA28" s="20">
        <v>10</v>
      </c>
      <c r="AD28" s="18">
        <v>4</v>
      </c>
      <c r="AE28" s="19">
        <v>7</v>
      </c>
      <c r="AF28" s="20">
        <v>2</v>
      </c>
      <c r="AH28" s="18">
        <v>7</v>
      </c>
      <c r="AI28" s="19">
        <v>10</v>
      </c>
      <c r="AJ28" s="20">
        <v>8</v>
      </c>
      <c r="AL28" s="18">
        <v>1</v>
      </c>
      <c r="AM28" s="19">
        <v>3</v>
      </c>
      <c r="AN28" s="20">
        <v>3</v>
      </c>
      <c r="AO28" s="22">
        <f>SUM(AL28:AN28)</f>
        <v>7</v>
      </c>
      <c r="AQ28" s="18">
        <v>7</v>
      </c>
      <c r="AR28" s="19">
        <v>7</v>
      </c>
      <c r="AS28" s="20">
        <v>14</v>
      </c>
      <c r="AU28" s="19">
        <v>3</v>
      </c>
      <c r="AV28" s="20">
        <v>2</v>
      </c>
      <c r="AX28" s="23">
        <f>SUM(CALCULATION!A28:C28)</f>
        <v>24</v>
      </c>
      <c r="AY28" s="20">
        <v>6</v>
      </c>
      <c r="BA28" s="23">
        <f>SUM(CALCULATION!E28:G28)</f>
        <v>12</v>
      </c>
      <c r="BB28" s="20">
        <v>4</v>
      </c>
      <c r="BD28" s="23">
        <f>SUM(CALCULATION!I28:K28)</f>
        <v>29</v>
      </c>
      <c r="BE28" s="20">
        <v>6</v>
      </c>
      <c r="BG28" s="23">
        <f>SUM(CALCULATION!N28:P28)</f>
        <v>11</v>
      </c>
      <c r="BH28" s="20">
        <v>3</v>
      </c>
      <c r="BJ28" s="24">
        <f>SUM(CALCULATION!R28:T28)</f>
        <v>33</v>
      </c>
      <c r="BK28" s="21">
        <v>9</v>
      </c>
      <c r="BM28" s="23">
        <f>SUM(CALCULATION!Y28:AA28)</f>
        <v>31</v>
      </c>
      <c r="BN28" s="20">
        <v>5</v>
      </c>
      <c r="BP28" s="25">
        <f>SUM(CALCULATION!AD28:AF28)</f>
        <v>13</v>
      </c>
      <c r="BQ28" s="20">
        <v>4</v>
      </c>
      <c r="BS28" s="25">
        <f>SUM(CALCULATION!AH28:AJ28)</f>
        <v>25</v>
      </c>
      <c r="BT28" s="20">
        <v>5</v>
      </c>
      <c r="BV28" s="25">
        <f>SUM(CALCULATION!AL28:AN28)</f>
        <v>7</v>
      </c>
      <c r="BW28" s="20">
        <v>0</v>
      </c>
      <c r="BY28" s="25">
        <f>SUM(CALCULATION!AQ28:AS28)</f>
        <v>28</v>
      </c>
      <c r="BZ28" s="20">
        <v>18</v>
      </c>
      <c r="CB28" s="25">
        <f>SUM(CALCULATION!AU28:AV28)</f>
        <v>5</v>
      </c>
      <c r="CC28" s="20">
        <v>2</v>
      </c>
      <c r="CE28" s="25">
        <f>SUM(CALCULATION!AX28:AY28)</f>
        <v>30</v>
      </c>
      <c r="CF28" s="19">
        <v>11</v>
      </c>
      <c r="CG28" s="19">
        <v>4</v>
      </c>
      <c r="CH28">
        <f>SUM(CE28:CG28)</f>
        <v>45</v>
      </c>
      <c r="CJ28" s="25">
        <f>SUM(CALCULATION!AX28:AY28)</f>
        <v>30</v>
      </c>
      <c r="CK28" s="19">
        <v>11</v>
      </c>
      <c r="CL28" s="19">
        <v>4</v>
      </c>
      <c r="CN28" s="25">
        <f>SUM(CALCULATION!BA28:BB28)</f>
        <v>16</v>
      </c>
      <c r="CO28" s="19">
        <v>5</v>
      </c>
      <c r="CQ28" s="25">
        <f>SUM(CALCULATION!BD28:BE28)</f>
        <v>35</v>
      </c>
      <c r="CR28" s="19">
        <v>6</v>
      </c>
      <c r="CS28" s="19">
        <v>0</v>
      </c>
      <c r="CU28" s="25">
        <f>SUM(CALCULATION!BG28:BH28)</f>
        <v>14</v>
      </c>
      <c r="CV28" s="19">
        <v>5</v>
      </c>
      <c r="CW28" s="19">
        <v>2</v>
      </c>
      <c r="CY28" s="25">
        <f>SUM(CALCULATION!BJ28:BK28)</f>
        <v>42</v>
      </c>
      <c r="CZ28" s="18">
        <v>13</v>
      </c>
      <c r="DA28" s="18">
        <v>5</v>
      </c>
      <c r="DC28" s="25">
        <f>SUM(CALCULATION!BM28:BN28)</f>
        <v>36</v>
      </c>
      <c r="DD28" s="19">
        <v>7</v>
      </c>
      <c r="DE28" s="19">
        <v>5</v>
      </c>
      <c r="DG28" s="25">
        <f>SUM(CALCULATION!BP28:BQ28)</f>
        <v>17</v>
      </c>
      <c r="DH28" s="19">
        <v>4</v>
      </c>
      <c r="DI28" s="19">
        <v>4</v>
      </c>
      <c r="DK28" s="25">
        <f>SUM(CALCULATION!BS28:BT28)</f>
        <v>30</v>
      </c>
      <c r="DL28" s="19">
        <v>9</v>
      </c>
      <c r="DM28" s="19">
        <v>5</v>
      </c>
      <c r="DO28" s="25">
        <f>SUM(CALCULATION!BV28:BW28)</f>
        <v>7</v>
      </c>
      <c r="DP28" s="19">
        <v>1</v>
      </c>
      <c r="DQ28" s="19">
        <v>1</v>
      </c>
      <c r="DS28" s="25">
        <f>SUM(CALCULATION!BY28:BZ28)</f>
        <v>46</v>
      </c>
      <c r="DT28" s="19">
        <v>10</v>
      </c>
      <c r="DU28" s="19">
        <v>5</v>
      </c>
      <c r="DW28" s="25">
        <f>SUM(CALCULATION!CB28:CC28)</f>
        <v>7</v>
      </c>
      <c r="DX28" s="19">
        <v>2</v>
      </c>
      <c r="DY28" s="19">
        <v>2</v>
      </c>
    </row>
    <row r="29" spans="1:129">
      <c r="A29" s="18">
        <v>8</v>
      </c>
      <c r="B29" s="19">
        <v>7</v>
      </c>
      <c r="C29" s="20">
        <v>7</v>
      </c>
      <c r="E29" s="18">
        <v>2</v>
      </c>
      <c r="F29" s="19">
        <v>4</v>
      </c>
      <c r="G29" s="20">
        <v>2</v>
      </c>
      <c r="I29" s="18">
        <v>5</v>
      </c>
      <c r="J29" s="19">
        <v>17</v>
      </c>
      <c r="K29" s="20">
        <v>9</v>
      </c>
      <c r="N29" s="18">
        <v>1</v>
      </c>
      <c r="O29" s="19">
        <v>6</v>
      </c>
      <c r="P29" s="20">
        <v>4</v>
      </c>
      <c r="R29" s="18">
        <v>8</v>
      </c>
      <c r="S29" s="18">
        <v>13</v>
      </c>
      <c r="T29" s="21">
        <v>11</v>
      </c>
      <c r="W29" s="18">
        <v>4</v>
      </c>
      <c r="Y29" s="18">
        <v>8</v>
      </c>
      <c r="Z29" s="19">
        <v>6</v>
      </c>
      <c r="AA29" s="20">
        <v>9</v>
      </c>
      <c r="AD29" s="18">
        <v>4</v>
      </c>
      <c r="AE29" s="19">
        <v>7</v>
      </c>
      <c r="AF29" s="20">
        <v>2</v>
      </c>
      <c r="AH29" s="18">
        <v>7</v>
      </c>
      <c r="AI29" s="19">
        <v>10</v>
      </c>
      <c r="AJ29" s="20">
        <v>10</v>
      </c>
      <c r="AL29" s="18">
        <v>1</v>
      </c>
      <c r="AM29" s="19">
        <v>4</v>
      </c>
      <c r="AN29" s="20">
        <v>3</v>
      </c>
      <c r="AO29" s="22">
        <f>SUM(AL29:AN29)</f>
        <v>8</v>
      </c>
      <c r="AQ29" s="18">
        <v>6</v>
      </c>
      <c r="AR29" s="19">
        <v>9</v>
      </c>
      <c r="AS29" s="20">
        <v>7</v>
      </c>
      <c r="AU29" s="19">
        <v>4</v>
      </c>
      <c r="AV29" s="20">
        <v>2</v>
      </c>
      <c r="AX29" s="23">
        <f>SUM(CALCULATION!A29:C29)</f>
        <v>22</v>
      </c>
      <c r="AY29" s="20">
        <v>6</v>
      </c>
      <c r="BA29" s="23">
        <f>SUM(CALCULATION!E29:G29)</f>
        <v>8</v>
      </c>
      <c r="BB29" s="20">
        <v>2</v>
      </c>
      <c r="BD29" s="23">
        <f>SUM(CALCULATION!I29:K29)</f>
        <v>31</v>
      </c>
      <c r="BE29" s="20">
        <v>10</v>
      </c>
      <c r="BG29" s="23">
        <f>SUM(CALCULATION!N29:P29)</f>
        <v>11</v>
      </c>
      <c r="BH29" s="20">
        <v>4</v>
      </c>
      <c r="BJ29" s="24">
        <f>SUM(CALCULATION!R29:T29)</f>
        <v>32</v>
      </c>
      <c r="BK29" s="21">
        <v>5</v>
      </c>
      <c r="BM29" s="23">
        <f>SUM(CALCULATION!Y29:AA29)</f>
        <v>23</v>
      </c>
      <c r="BN29" s="20">
        <v>5</v>
      </c>
      <c r="BP29" s="25">
        <f>SUM(CALCULATION!AD29:AF29)</f>
        <v>13</v>
      </c>
      <c r="BQ29" s="20">
        <v>2</v>
      </c>
      <c r="BS29" s="25">
        <f>SUM(CALCULATION!AH29:AJ29)</f>
        <v>27</v>
      </c>
      <c r="BT29" s="20">
        <v>4</v>
      </c>
      <c r="BV29" s="25">
        <f>SUM(CALCULATION!AL29:AN29)</f>
        <v>8</v>
      </c>
      <c r="BW29" s="20">
        <v>0</v>
      </c>
      <c r="BY29" s="25">
        <f>SUM(CALCULATION!AQ29:AS29)</f>
        <v>22</v>
      </c>
      <c r="BZ29" s="20">
        <v>15</v>
      </c>
      <c r="CB29" s="25">
        <f>SUM(CALCULATION!AU29:AV29)</f>
        <v>6</v>
      </c>
      <c r="CC29" s="20">
        <v>2</v>
      </c>
      <c r="CE29" s="25">
        <f>SUM(CALCULATION!AX29:AY29)</f>
        <v>28</v>
      </c>
      <c r="CF29" s="19">
        <v>12</v>
      </c>
      <c r="CG29" s="19">
        <v>11</v>
      </c>
      <c r="CH29">
        <f>SUM(CE29:CG29)</f>
        <v>51</v>
      </c>
      <c r="CJ29" s="25">
        <f>SUM(CALCULATION!AX29:AY29)</f>
        <v>28</v>
      </c>
      <c r="CK29" s="19">
        <v>12</v>
      </c>
      <c r="CL29" s="19">
        <v>11</v>
      </c>
      <c r="CN29" s="25">
        <f>SUM(CALCULATION!BA29:BB29)</f>
        <v>10</v>
      </c>
      <c r="CO29" s="19">
        <v>12</v>
      </c>
      <c r="CQ29" s="25">
        <f>SUM(CALCULATION!BD29:BE29)</f>
        <v>41</v>
      </c>
      <c r="CR29" s="19">
        <v>7</v>
      </c>
      <c r="CS29" s="19">
        <v>12</v>
      </c>
      <c r="CU29" s="25">
        <f>SUM(CALCULATION!BG29:BH29)</f>
        <v>15</v>
      </c>
      <c r="CV29" s="19">
        <v>5</v>
      </c>
      <c r="CW29" s="19">
        <v>8</v>
      </c>
      <c r="CY29" s="25">
        <f>SUM(CALCULATION!BJ29:BK29)</f>
        <v>37</v>
      </c>
      <c r="CZ29" s="18">
        <v>13</v>
      </c>
      <c r="DA29" s="18">
        <v>17</v>
      </c>
      <c r="DC29" s="25">
        <f>SUM(CALCULATION!BM29:BN29)</f>
        <v>28</v>
      </c>
      <c r="DD29" s="19">
        <v>9</v>
      </c>
      <c r="DE29" s="19">
        <v>14</v>
      </c>
      <c r="DG29" s="25">
        <f>SUM(CALCULATION!BP29:BQ29)</f>
        <v>15</v>
      </c>
      <c r="DH29" s="19">
        <v>4</v>
      </c>
      <c r="DI29" s="19">
        <v>3</v>
      </c>
      <c r="DK29" s="25">
        <f>SUM(CALCULATION!BS29:BT29)</f>
        <v>31</v>
      </c>
      <c r="DL29" s="19">
        <v>10</v>
      </c>
      <c r="DM29" s="19">
        <v>8</v>
      </c>
      <c r="DO29" s="25">
        <f>SUM(CALCULATION!BV29:BW29)</f>
        <v>8</v>
      </c>
      <c r="DP29" s="19">
        <v>1</v>
      </c>
      <c r="DQ29" s="19">
        <v>2</v>
      </c>
      <c r="DS29" s="25">
        <f>SUM(CALCULATION!BY29:BZ29)</f>
        <v>37</v>
      </c>
      <c r="DT29" s="19">
        <v>10</v>
      </c>
      <c r="DU29" s="19">
        <v>15</v>
      </c>
      <c r="DW29" s="25">
        <f>SUM(CALCULATION!CB29:CC29)</f>
        <v>8</v>
      </c>
      <c r="DX29" s="19">
        <v>2</v>
      </c>
      <c r="DY29" s="19">
        <v>5</v>
      </c>
    </row>
    <row r="30" spans="1:129">
      <c r="A30" s="18">
        <v>8</v>
      </c>
      <c r="B30" s="19">
        <v>7</v>
      </c>
      <c r="C30" s="20">
        <v>5</v>
      </c>
      <c r="E30" s="18">
        <v>2</v>
      </c>
      <c r="F30" s="19">
        <v>6</v>
      </c>
      <c r="G30" s="20">
        <v>2</v>
      </c>
      <c r="I30" s="18">
        <v>5</v>
      </c>
      <c r="J30" s="19">
        <v>17</v>
      </c>
      <c r="K30" s="20">
        <v>8</v>
      </c>
      <c r="N30" s="18">
        <v>1</v>
      </c>
      <c r="O30" s="19">
        <v>6</v>
      </c>
      <c r="P30" s="20">
        <v>4</v>
      </c>
      <c r="R30" s="18">
        <v>7</v>
      </c>
      <c r="S30" s="18">
        <v>13</v>
      </c>
      <c r="T30" s="21">
        <v>10</v>
      </c>
      <c r="W30" s="18">
        <v>4</v>
      </c>
      <c r="Y30" s="18">
        <v>14</v>
      </c>
      <c r="Z30" s="19">
        <v>7</v>
      </c>
      <c r="AA30" s="20">
        <v>8</v>
      </c>
      <c r="AD30" s="18">
        <v>4</v>
      </c>
      <c r="AE30" s="19">
        <v>6</v>
      </c>
      <c r="AF30" s="20">
        <v>2</v>
      </c>
      <c r="AH30" s="18">
        <v>7</v>
      </c>
      <c r="AI30" s="19">
        <v>10</v>
      </c>
      <c r="AJ30" s="20">
        <v>8</v>
      </c>
      <c r="AL30" s="18">
        <v>1</v>
      </c>
      <c r="AM30" s="19">
        <v>4</v>
      </c>
      <c r="AN30" s="20">
        <v>2</v>
      </c>
      <c r="AO30" s="22">
        <f>SUM(AL30:AN30)</f>
        <v>7</v>
      </c>
      <c r="AQ30" s="18">
        <v>7</v>
      </c>
      <c r="AR30" s="19">
        <v>9</v>
      </c>
      <c r="AS30" s="20">
        <v>8</v>
      </c>
      <c r="AU30" s="19">
        <v>4</v>
      </c>
      <c r="AV30" s="20">
        <v>2</v>
      </c>
      <c r="AX30" s="23">
        <f>SUM(CALCULATION!A30:C30)</f>
        <v>20</v>
      </c>
      <c r="AY30" s="20">
        <v>11</v>
      </c>
      <c r="BA30" s="23">
        <f>SUM(CALCULATION!E30:G30)</f>
        <v>10</v>
      </c>
      <c r="BB30" s="20">
        <v>4</v>
      </c>
      <c r="BD30" s="23">
        <f>SUM(CALCULATION!I30:K30)</f>
        <v>30</v>
      </c>
      <c r="BE30" s="20">
        <v>12</v>
      </c>
      <c r="BG30" s="23">
        <f>SUM(CALCULATION!N30:P30)</f>
        <v>11</v>
      </c>
      <c r="BH30" s="20">
        <v>4</v>
      </c>
      <c r="BJ30" s="24">
        <f>SUM(CALCULATION!R30:T30)</f>
        <v>30</v>
      </c>
      <c r="BK30" s="21">
        <v>14</v>
      </c>
      <c r="BM30" s="23">
        <f>SUM(CALCULATION!Y30:AA30)</f>
        <v>29</v>
      </c>
      <c r="BN30" s="20">
        <v>7</v>
      </c>
      <c r="BP30" s="25">
        <f>SUM(CALCULATION!AD30:AF30)</f>
        <v>12</v>
      </c>
      <c r="BQ30" s="20">
        <v>4</v>
      </c>
      <c r="BS30" s="25">
        <f>SUM(CALCULATION!AH30:AJ30)</f>
        <v>25</v>
      </c>
      <c r="BT30" s="20">
        <v>7</v>
      </c>
      <c r="BV30" s="25">
        <f>SUM(CALCULATION!AL30:AN30)</f>
        <v>7</v>
      </c>
      <c r="BW30" s="20">
        <v>1</v>
      </c>
      <c r="BY30" s="25">
        <f>SUM(CALCULATION!AQ30:AS30)</f>
        <v>24</v>
      </c>
      <c r="BZ30" s="20">
        <v>22</v>
      </c>
      <c r="CB30" s="25">
        <f>SUM(CALCULATION!AU30:AV30)</f>
        <v>6</v>
      </c>
      <c r="CC30" s="20">
        <v>1</v>
      </c>
      <c r="CE30" s="25">
        <f>SUM(CALCULATION!AX30:AY30)</f>
        <v>31</v>
      </c>
      <c r="CF30" s="19">
        <v>12</v>
      </c>
      <c r="CG30" s="19">
        <v>12</v>
      </c>
      <c r="CH30">
        <f>SUM(CE30:CG30)</f>
        <v>55</v>
      </c>
      <c r="CJ30" s="25">
        <f>SUM(CALCULATION!AX30:AY30)</f>
        <v>31</v>
      </c>
      <c r="CK30" s="19">
        <v>12</v>
      </c>
      <c r="CL30" s="19">
        <v>12</v>
      </c>
      <c r="CN30" s="25">
        <f>SUM(CALCULATION!BA30:BB30)</f>
        <v>14</v>
      </c>
      <c r="CO30" s="19">
        <v>12</v>
      </c>
      <c r="CQ30" s="25">
        <f>SUM(CALCULATION!BD30:BE30)</f>
        <v>42</v>
      </c>
      <c r="CR30" s="19">
        <v>8</v>
      </c>
      <c r="CS30" s="19">
        <v>13</v>
      </c>
      <c r="CU30" s="25">
        <f>SUM(CALCULATION!BG30:BH30)</f>
        <v>15</v>
      </c>
      <c r="CV30" s="19">
        <v>5</v>
      </c>
      <c r="CW30" s="19">
        <v>8</v>
      </c>
      <c r="CY30" s="25">
        <f>SUM(CALCULATION!BJ30:BK30)</f>
        <v>44</v>
      </c>
      <c r="CZ30" s="18">
        <v>14</v>
      </c>
      <c r="DA30" s="18">
        <v>18</v>
      </c>
      <c r="DC30" s="25">
        <f>SUM(CALCULATION!BM30:BN30)</f>
        <v>36</v>
      </c>
      <c r="DD30" s="19">
        <v>9</v>
      </c>
      <c r="DE30" s="19">
        <v>16</v>
      </c>
      <c r="DG30" s="25">
        <f>SUM(CALCULATION!BP30:BQ30)</f>
        <v>16</v>
      </c>
      <c r="DH30" s="19">
        <v>4</v>
      </c>
      <c r="DI30" s="19">
        <v>6</v>
      </c>
      <c r="DK30" s="25">
        <f>SUM(CALCULATION!BS30:BT30)</f>
        <v>32</v>
      </c>
      <c r="DL30" s="19">
        <v>10</v>
      </c>
      <c r="DM30" s="19">
        <v>11</v>
      </c>
      <c r="DO30" s="25">
        <f>SUM(CALCULATION!BV30:BW30)</f>
        <v>8</v>
      </c>
      <c r="DP30" s="19">
        <v>2</v>
      </c>
      <c r="DQ30" s="19">
        <v>4</v>
      </c>
      <c r="DS30" s="25">
        <f>SUM(CALCULATION!BY30:BZ30)</f>
        <v>46</v>
      </c>
      <c r="DT30" s="19">
        <v>11</v>
      </c>
      <c r="DU30" s="19">
        <v>13</v>
      </c>
      <c r="DW30" s="25">
        <f>SUM(CALCULATION!CB30:CC30)</f>
        <v>7</v>
      </c>
      <c r="DX30" s="19">
        <v>2</v>
      </c>
      <c r="DY30" s="19">
        <v>5</v>
      </c>
    </row>
    <row r="31" spans="1:129">
      <c r="A31" s="18">
        <v>9</v>
      </c>
      <c r="B31" s="19">
        <v>7</v>
      </c>
      <c r="C31" s="20">
        <v>8</v>
      </c>
      <c r="E31" s="18">
        <v>2</v>
      </c>
      <c r="F31" s="19">
        <v>6</v>
      </c>
      <c r="G31" s="20">
        <v>2</v>
      </c>
      <c r="I31" s="18">
        <v>4</v>
      </c>
      <c r="J31" s="19">
        <v>18</v>
      </c>
      <c r="K31" s="20">
        <v>9</v>
      </c>
      <c r="N31" s="18">
        <v>1</v>
      </c>
      <c r="O31" s="19">
        <v>6</v>
      </c>
      <c r="P31" s="20">
        <v>4</v>
      </c>
      <c r="R31" s="18">
        <v>7</v>
      </c>
      <c r="S31" s="18">
        <v>13</v>
      </c>
      <c r="T31" s="21">
        <v>11</v>
      </c>
      <c r="W31" s="18">
        <v>4</v>
      </c>
      <c r="Y31" s="18">
        <v>14</v>
      </c>
      <c r="Z31" s="19">
        <v>7</v>
      </c>
      <c r="AA31" s="20">
        <v>9</v>
      </c>
      <c r="AD31" s="18">
        <v>4</v>
      </c>
      <c r="AE31" s="19">
        <v>7</v>
      </c>
      <c r="AF31" s="20">
        <v>2</v>
      </c>
      <c r="AH31" s="18">
        <v>7</v>
      </c>
      <c r="AI31" s="19">
        <v>10</v>
      </c>
      <c r="AJ31" s="20">
        <v>8</v>
      </c>
      <c r="AL31" s="18">
        <v>1</v>
      </c>
      <c r="AM31" s="19">
        <v>4</v>
      </c>
      <c r="AN31" s="20">
        <v>3</v>
      </c>
      <c r="AO31" s="22">
        <f>SUM(AL31:AN31)</f>
        <v>8</v>
      </c>
      <c r="AQ31" s="18">
        <v>5</v>
      </c>
      <c r="AR31" s="19">
        <v>9</v>
      </c>
      <c r="AS31" s="20">
        <v>10</v>
      </c>
      <c r="AU31" s="19">
        <v>3</v>
      </c>
      <c r="AV31" s="20">
        <v>1</v>
      </c>
      <c r="AX31" s="23">
        <f>SUM(CALCULATION!A31:C31)</f>
        <v>24</v>
      </c>
      <c r="AY31" s="20">
        <v>10</v>
      </c>
      <c r="BA31" s="23">
        <f>SUM(CALCULATION!E31:G31)</f>
        <v>10</v>
      </c>
      <c r="BB31" s="20">
        <v>4</v>
      </c>
      <c r="BD31" s="23">
        <f>SUM(CALCULATION!I31:K31)</f>
        <v>31</v>
      </c>
      <c r="BE31" s="20">
        <v>9</v>
      </c>
      <c r="BG31" s="23">
        <f>SUM(CALCULATION!N31:P31)</f>
        <v>11</v>
      </c>
      <c r="BH31" s="20">
        <v>4</v>
      </c>
      <c r="BJ31" s="24">
        <f>SUM(CALCULATION!R31:T31)</f>
        <v>31</v>
      </c>
      <c r="BK31" s="21">
        <v>11</v>
      </c>
      <c r="BM31" s="23">
        <f>SUM(CALCULATION!Y31:AA31)</f>
        <v>30</v>
      </c>
      <c r="BN31" s="20">
        <v>5</v>
      </c>
      <c r="BP31" s="25">
        <f>SUM(CALCULATION!AD31:AF31)</f>
        <v>13</v>
      </c>
      <c r="BQ31" s="20">
        <v>4</v>
      </c>
      <c r="BS31" s="25">
        <f>SUM(CALCULATION!AH31:AJ31)</f>
        <v>25</v>
      </c>
      <c r="BT31" s="20">
        <v>6</v>
      </c>
      <c r="BV31" s="25">
        <f>SUM(CALCULATION!AL31:AN31)</f>
        <v>8</v>
      </c>
      <c r="BW31" s="20">
        <v>0</v>
      </c>
      <c r="BY31" s="25">
        <f>SUM(CALCULATION!AQ31:AS31)</f>
        <v>24</v>
      </c>
      <c r="BZ31" s="20">
        <v>21</v>
      </c>
      <c r="CB31" s="25">
        <f>SUM(CALCULATION!AU31:AV31)</f>
        <v>4</v>
      </c>
      <c r="CC31" s="20">
        <v>2</v>
      </c>
      <c r="CE31" s="25">
        <f>SUM(CALCULATION!AX31:AY31)</f>
        <v>34</v>
      </c>
      <c r="CF31" s="19">
        <v>9</v>
      </c>
      <c r="CG31" s="19">
        <v>14</v>
      </c>
      <c r="CH31">
        <f>SUM(CE31:CG31)</f>
        <v>57</v>
      </c>
      <c r="CJ31" s="25">
        <f>SUM(CALCULATION!AX31:AY31)</f>
        <v>34</v>
      </c>
      <c r="CK31" s="19">
        <v>9</v>
      </c>
      <c r="CL31" s="19">
        <v>14</v>
      </c>
      <c r="CN31" s="25">
        <f>SUM(CALCULATION!BA31:BB31)</f>
        <v>14</v>
      </c>
      <c r="CO31" s="19">
        <v>11</v>
      </c>
      <c r="CQ31" s="25">
        <f>SUM(CALCULATION!BD31:BE31)</f>
        <v>40</v>
      </c>
      <c r="CR31" s="19">
        <v>7</v>
      </c>
      <c r="CS31" s="19">
        <v>13</v>
      </c>
      <c r="CU31" s="25">
        <f>SUM(CALCULATION!BG31:BH31)</f>
        <v>15</v>
      </c>
      <c r="CV31" s="19">
        <v>5</v>
      </c>
      <c r="CW31" s="19">
        <v>8</v>
      </c>
      <c r="CY31" s="25">
        <f>SUM(CALCULATION!BJ31:BK31)</f>
        <v>42</v>
      </c>
      <c r="CZ31" s="18">
        <v>12</v>
      </c>
      <c r="DA31" s="18">
        <v>19</v>
      </c>
      <c r="DC31" s="25">
        <f>SUM(CALCULATION!BM31:BN31)</f>
        <v>35</v>
      </c>
      <c r="DD31" s="19">
        <v>9</v>
      </c>
      <c r="DE31" s="19">
        <v>16</v>
      </c>
      <c r="DG31" s="25">
        <f>SUM(CALCULATION!BP31:BQ31)</f>
        <v>17</v>
      </c>
      <c r="DH31" s="19">
        <v>4</v>
      </c>
      <c r="DI31" s="19">
        <v>7</v>
      </c>
      <c r="DK31" s="25">
        <f>SUM(CALCULATION!BS31:BT31)</f>
        <v>31</v>
      </c>
      <c r="DL31" s="19">
        <v>9</v>
      </c>
      <c r="DM31" s="19">
        <v>10</v>
      </c>
      <c r="DO31" s="25">
        <f>SUM(CALCULATION!BV31:BW31)</f>
        <v>8</v>
      </c>
      <c r="DP31" s="19">
        <v>2</v>
      </c>
      <c r="DQ31" s="19">
        <v>3</v>
      </c>
      <c r="DS31" s="25">
        <f>SUM(CALCULATION!BY31:BZ31)</f>
        <v>45</v>
      </c>
      <c r="DT31" s="19">
        <v>10</v>
      </c>
      <c r="DU31" s="19">
        <v>18</v>
      </c>
      <c r="DW31" s="25">
        <f>SUM(CALCULATION!CB31:CC31)</f>
        <v>6</v>
      </c>
      <c r="DX31" s="19">
        <v>2</v>
      </c>
      <c r="DY31" s="19">
        <v>5</v>
      </c>
    </row>
    <row r="32" spans="1:129">
      <c r="A32" s="18">
        <v>6</v>
      </c>
      <c r="B32" s="19">
        <v>7</v>
      </c>
      <c r="C32" s="20">
        <v>8</v>
      </c>
      <c r="E32" s="18">
        <v>2</v>
      </c>
      <c r="F32" s="19">
        <v>4</v>
      </c>
      <c r="G32" s="20">
        <v>2</v>
      </c>
      <c r="I32" s="18">
        <v>5</v>
      </c>
      <c r="J32" s="19">
        <v>12</v>
      </c>
      <c r="K32" s="20">
        <v>7</v>
      </c>
      <c r="N32" s="18">
        <v>1</v>
      </c>
      <c r="O32" s="19">
        <v>4</v>
      </c>
      <c r="P32" s="20">
        <v>1</v>
      </c>
      <c r="R32" s="18">
        <v>6</v>
      </c>
      <c r="S32" s="18">
        <v>9</v>
      </c>
      <c r="T32" s="21">
        <v>10</v>
      </c>
      <c r="W32" s="18">
        <v>3</v>
      </c>
      <c r="Y32" s="18">
        <v>9</v>
      </c>
      <c r="Z32" s="19">
        <v>3</v>
      </c>
      <c r="AA32" s="20">
        <v>9</v>
      </c>
      <c r="AD32" s="18">
        <v>3</v>
      </c>
      <c r="AE32" s="19">
        <v>6</v>
      </c>
      <c r="AF32" s="20">
        <v>2</v>
      </c>
      <c r="AH32" s="18">
        <v>6</v>
      </c>
      <c r="AI32" s="19">
        <v>8</v>
      </c>
      <c r="AJ32" s="20">
        <v>7</v>
      </c>
      <c r="AL32" s="18">
        <v>1</v>
      </c>
      <c r="AM32" s="19">
        <v>3</v>
      </c>
      <c r="AN32" s="20">
        <v>3</v>
      </c>
      <c r="AO32" s="22">
        <f>SUM(AL32:AN32)</f>
        <v>7</v>
      </c>
      <c r="AQ32" s="18">
        <v>5</v>
      </c>
      <c r="AR32" s="19">
        <v>9</v>
      </c>
      <c r="AS32" s="20">
        <v>6</v>
      </c>
      <c r="AU32" s="19">
        <v>2</v>
      </c>
      <c r="AV32" s="20">
        <v>2</v>
      </c>
      <c r="AX32" s="23">
        <f>SUM(CALCULATION!A32:C32)</f>
        <v>21</v>
      </c>
      <c r="AY32" s="20">
        <v>10</v>
      </c>
      <c r="BA32" s="23">
        <f>SUM(CALCULATION!E32:G32)</f>
        <v>8</v>
      </c>
      <c r="BB32" s="20">
        <v>4</v>
      </c>
      <c r="BD32" s="23">
        <f>SUM(CALCULATION!I32:K32)</f>
        <v>24</v>
      </c>
      <c r="BE32" s="20">
        <v>12</v>
      </c>
      <c r="BG32" s="23">
        <f>SUM(CALCULATION!N32:P32)</f>
        <v>6</v>
      </c>
      <c r="BH32" s="20">
        <v>4</v>
      </c>
      <c r="BJ32" s="24">
        <f>SUM(CALCULATION!R32:T32)</f>
        <v>25</v>
      </c>
      <c r="BK32" s="21">
        <v>12</v>
      </c>
      <c r="BM32" s="23">
        <f>SUM(CALCULATION!Y32:AA32)</f>
        <v>21</v>
      </c>
      <c r="BN32" s="20">
        <v>7</v>
      </c>
      <c r="BP32" s="25">
        <f>SUM(CALCULATION!AD32:AF32)</f>
        <v>11</v>
      </c>
      <c r="BQ32" s="20">
        <v>4</v>
      </c>
      <c r="BS32" s="25">
        <f>SUM(CALCULATION!AH32:AJ32)</f>
        <v>21</v>
      </c>
      <c r="BT32" s="20">
        <v>6</v>
      </c>
      <c r="BV32" s="25">
        <f>SUM(CALCULATION!AL32:AN32)</f>
        <v>7</v>
      </c>
      <c r="BW32" s="20">
        <v>1</v>
      </c>
      <c r="BY32" s="25">
        <f>SUM(CALCULATION!AQ32:AS32)</f>
        <v>20</v>
      </c>
      <c r="BZ32" s="20">
        <v>20</v>
      </c>
      <c r="CB32" s="25">
        <f>SUM(CALCULATION!AU32:AV32)</f>
        <v>4</v>
      </c>
      <c r="CC32" s="20">
        <v>2</v>
      </c>
      <c r="CE32" s="25">
        <f>SUM(CALCULATION!AX32:AY32)</f>
        <v>31</v>
      </c>
      <c r="CF32" s="19">
        <v>12</v>
      </c>
      <c r="CG32" s="19">
        <v>13</v>
      </c>
      <c r="CH32">
        <f>SUM(CE32:CG32)</f>
        <v>56</v>
      </c>
      <c r="CJ32" s="25">
        <f>SUM(CALCULATION!AX32:AY32)</f>
        <v>31</v>
      </c>
      <c r="CK32" s="19">
        <v>12</v>
      </c>
      <c r="CL32" s="19">
        <v>13</v>
      </c>
      <c r="CN32" s="25">
        <f>SUM(CALCULATION!BA32:BB32)</f>
        <v>12</v>
      </c>
      <c r="CO32" s="19">
        <v>11</v>
      </c>
      <c r="CQ32" s="25">
        <f>SUM(CALCULATION!BD32:BE32)</f>
        <v>36</v>
      </c>
      <c r="CR32" s="19">
        <v>8</v>
      </c>
      <c r="CS32" s="19">
        <v>12</v>
      </c>
      <c r="CU32" s="25">
        <f>SUM(CALCULATION!BG32:BH32)</f>
        <v>10</v>
      </c>
      <c r="CV32" s="19">
        <v>5</v>
      </c>
      <c r="CW32" s="19">
        <v>8</v>
      </c>
      <c r="CY32" s="25">
        <f>SUM(CALCULATION!BJ32:BK32)</f>
        <v>37</v>
      </c>
      <c r="CZ32" s="18">
        <v>14</v>
      </c>
      <c r="DA32" s="18">
        <v>14</v>
      </c>
      <c r="DC32" s="25">
        <f>SUM(CALCULATION!BM32:BN32)</f>
        <v>28</v>
      </c>
      <c r="DD32" s="19">
        <v>9</v>
      </c>
      <c r="DE32" s="19">
        <v>16</v>
      </c>
      <c r="DG32" s="25">
        <f>SUM(CALCULATION!BP32:BQ32)</f>
        <v>15</v>
      </c>
      <c r="DH32" s="19">
        <v>4</v>
      </c>
      <c r="DI32" s="19">
        <v>8</v>
      </c>
      <c r="DK32" s="25">
        <f>SUM(CALCULATION!BS32:BT32)</f>
        <v>27</v>
      </c>
      <c r="DL32" s="19">
        <v>9</v>
      </c>
      <c r="DM32" s="19">
        <v>11</v>
      </c>
      <c r="DO32" s="25">
        <f>SUM(CALCULATION!BV32:BW32)</f>
        <v>8</v>
      </c>
      <c r="DP32" s="19">
        <v>2</v>
      </c>
      <c r="DQ32" s="19">
        <v>4</v>
      </c>
      <c r="DS32" s="25">
        <f>SUM(CALCULATION!BY32:BZ32)</f>
        <v>40</v>
      </c>
      <c r="DT32" s="19">
        <v>11</v>
      </c>
      <c r="DU32" s="19">
        <v>16</v>
      </c>
      <c r="DW32" s="25">
        <f>SUM(CALCULATION!CB32:CC32)</f>
        <v>6</v>
      </c>
      <c r="DX32" s="19">
        <v>2</v>
      </c>
      <c r="DY32" s="19">
        <v>3</v>
      </c>
    </row>
    <row r="33" spans="1:129">
      <c r="A33" s="18">
        <v>9</v>
      </c>
      <c r="B33" s="19">
        <v>7</v>
      </c>
      <c r="C33" s="20">
        <v>6</v>
      </c>
      <c r="E33" s="18">
        <v>2</v>
      </c>
      <c r="F33" s="19">
        <v>6</v>
      </c>
      <c r="G33" s="20">
        <v>4</v>
      </c>
      <c r="I33" s="18">
        <v>3</v>
      </c>
      <c r="J33" s="19">
        <v>17</v>
      </c>
      <c r="K33" s="20">
        <v>9</v>
      </c>
      <c r="N33" s="18">
        <v>1</v>
      </c>
      <c r="O33" s="19">
        <v>6</v>
      </c>
      <c r="P33" s="20">
        <v>2</v>
      </c>
      <c r="R33" s="18">
        <v>5</v>
      </c>
      <c r="S33" s="18">
        <v>13</v>
      </c>
      <c r="T33" s="21">
        <v>13</v>
      </c>
      <c r="W33" s="18">
        <v>2</v>
      </c>
      <c r="Y33" s="18">
        <v>11</v>
      </c>
      <c r="Z33" s="19">
        <v>7</v>
      </c>
      <c r="AA33" s="20">
        <v>9</v>
      </c>
      <c r="AD33" s="18">
        <v>2</v>
      </c>
      <c r="AE33" s="19">
        <v>7</v>
      </c>
      <c r="AF33" s="20">
        <v>2</v>
      </c>
      <c r="AH33" s="18">
        <v>6</v>
      </c>
      <c r="AI33" s="19">
        <v>10</v>
      </c>
      <c r="AJ33" s="20">
        <v>7</v>
      </c>
      <c r="AL33" s="18">
        <v>1</v>
      </c>
      <c r="AM33" s="19">
        <v>4</v>
      </c>
      <c r="AN33" s="20">
        <v>3</v>
      </c>
      <c r="AO33" s="22">
        <f>SUM(AL33:AN33)</f>
        <v>8</v>
      </c>
      <c r="AQ33" s="18">
        <v>5</v>
      </c>
      <c r="AR33" s="19">
        <v>9</v>
      </c>
      <c r="AS33" s="20">
        <v>10</v>
      </c>
      <c r="AU33" s="19">
        <v>3</v>
      </c>
      <c r="AV33" s="20">
        <v>2</v>
      </c>
      <c r="AX33" s="23">
        <f>SUM(CALCULATION!A33:C33)</f>
        <v>22</v>
      </c>
      <c r="AY33" s="20">
        <v>11</v>
      </c>
      <c r="BA33" s="23">
        <f>SUM(CALCULATION!E33:G33)</f>
        <v>12</v>
      </c>
      <c r="BB33" s="20">
        <v>4</v>
      </c>
      <c r="BD33" s="23">
        <f>SUM(CALCULATION!I33:K33)</f>
        <v>29</v>
      </c>
      <c r="BE33" s="20">
        <v>10</v>
      </c>
      <c r="BG33" s="23">
        <f>SUM(CALCULATION!N33:P33)</f>
        <v>9</v>
      </c>
      <c r="BH33" s="20">
        <v>4</v>
      </c>
      <c r="BJ33" s="24">
        <f>SUM(CALCULATION!R33:T33)</f>
        <v>31</v>
      </c>
      <c r="BK33" s="21">
        <v>14</v>
      </c>
      <c r="BM33" s="23">
        <f>SUM(CALCULATION!Y33:AA33)</f>
        <v>27</v>
      </c>
      <c r="BN33" s="20">
        <v>7</v>
      </c>
      <c r="BP33" s="25">
        <f>SUM(CALCULATION!AD33:AF33)</f>
        <v>11</v>
      </c>
      <c r="BQ33" s="20">
        <v>4</v>
      </c>
      <c r="BS33" s="25">
        <f>SUM(CALCULATION!AH33:AJ33)</f>
        <v>23</v>
      </c>
      <c r="BT33" s="20">
        <v>7</v>
      </c>
      <c r="BV33" s="25">
        <f>SUM(CALCULATION!AL33:AN33)</f>
        <v>8</v>
      </c>
      <c r="BW33" s="20">
        <v>1</v>
      </c>
      <c r="BY33" s="25">
        <f>SUM(CALCULATION!AQ33:AS33)</f>
        <v>24</v>
      </c>
      <c r="BZ33" s="20">
        <v>21</v>
      </c>
      <c r="CB33" s="25">
        <f>SUM(CALCULATION!AU33:AV33)</f>
        <v>5</v>
      </c>
      <c r="CC33" s="20">
        <v>2</v>
      </c>
      <c r="CE33" s="25">
        <f>SUM(CALCULATION!AX33:AY33)</f>
        <v>33</v>
      </c>
      <c r="CF33" s="19">
        <v>12</v>
      </c>
      <c r="CG33" s="19">
        <v>14</v>
      </c>
      <c r="CH33">
        <f>SUM(CE33:CG33)</f>
        <v>59</v>
      </c>
      <c r="CJ33" s="25">
        <f>SUM(CALCULATION!AX33:AY33)</f>
        <v>33</v>
      </c>
      <c r="CK33" s="19">
        <v>12</v>
      </c>
      <c r="CL33" s="19">
        <v>14</v>
      </c>
      <c r="CN33" s="25">
        <f>SUM(CALCULATION!BA33:BB33)</f>
        <v>16</v>
      </c>
      <c r="CO33" s="19">
        <v>12</v>
      </c>
      <c r="CQ33" s="25">
        <f>SUM(CALCULATION!BD33:BE33)</f>
        <v>39</v>
      </c>
      <c r="CR33" s="19">
        <v>8</v>
      </c>
      <c r="CS33" s="19">
        <v>12</v>
      </c>
      <c r="CU33" s="25">
        <f>SUM(CALCULATION!BG33:BH33)</f>
        <v>13</v>
      </c>
      <c r="CV33" s="19">
        <v>5</v>
      </c>
      <c r="CW33" s="19">
        <v>8</v>
      </c>
      <c r="CY33" s="25">
        <f>SUM(CALCULATION!BJ33:BK33)</f>
        <v>45</v>
      </c>
      <c r="CZ33" s="18">
        <v>11</v>
      </c>
      <c r="DA33" s="18">
        <v>19</v>
      </c>
      <c r="DC33" s="25">
        <f>SUM(CALCULATION!BM33:BN33)</f>
        <v>34</v>
      </c>
      <c r="DD33" s="19">
        <v>9</v>
      </c>
      <c r="DE33" s="19">
        <v>17</v>
      </c>
      <c r="DG33" s="25">
        <f>SUM(CALCULATION!BP33:BQ33)</f>
        <v>15</v>
      </c>
      <c r="DH33" s="19">
        <v>4</v>
      </c>
      <c r="DI33" s="19">
        <v>8</v>
      </c>
      <c r="DK33" s="25">
        <f>SUM(CALCULATION!BS33:BT33)</f>
        <v>30</v>
      </c>
      <c r="DL33" s="19">
        <v>9</v>
      </c>
      <c r="DM33" s="19">
        <v>12</v>
      </c>
      <c r="DO33" s="25">
        <f>SUM(CALCULATION!BV33:BW33)</f>
        <v>9</v>
      </c>
      <c r="DP33" s="19">
        <v>2</v>
      </c>
      <c r="DQ33" s="19">
        <v>4</v>
      </c>
      <c r="DS33" s="25">
        <f>SUM(CALCULATION!BY33:BZ33)</f>
        <v>45</v>
      </c>
      <c r="DT33" s="19">
        <v>10</v>
      </c>
      <c r="DU33" s="19">
        <v>20</v>
      </c>
      <c r="DW33" s="25">
        <f>SUM(CALCULATION!CB33:CC33)</f>
        <v>7</v>
      </c>
      <c r="DX33" s="19">
        <v>2</v>
      </c>
      <c r="DY33" s="19">
        <v>5</v>
      </c>
    </row>
    <row r="34" spans="1:129">
      <c r="A34" s="18">
        <v>6</v>
      </c>
      <c r="B34" s="19">
        <v>6</v>
      </c>
      <c r="C34" s="20">
        <v>3</v>
      </c>
      <c r="E34" s="18">
        <v>2</v>
      </c>
      <c r="F34" s="19">
        <v>4</v>
      </c>
      <c r="G34" s="20">
        <v>4</v>
      </c>
      <c r="I34" s="18">
        <v>5</v>
      </c>
      <c r="J34" s="19">
        <v>16</v>
      </c>
      <c r="K34" s="20">
        <v>9</v>
      </c>
      <c r="N34" s="18">
        <v>1</v>
      </c>
      <c r="O34" s="19">
        <v>4</v>
      </c>
      <c r="P34" s="20">
        <v>4</v>
      </c>
      <c r="R34" s="18">
        <v>8</v>
      </c>
      <c r="S34" s="18">
        <v>13</v>
      </c>
      <c r="T34" s="21">
        <v>9</v>
      </c>
      <c r="W34" s="18">
        <v>4</v>
      </c>
      <c r="Y34" s="18">
        <v>8</v>
      </c>
      <c r="Z34" s="19">
        <v>6</v>
      </c>
      <c r="AA34" s="20">
        <v>8</v>
      </c>
      <c r="AD34" s="18">
        <v>4</v>
      </c>
      <c r="AE34" s="19">
        <v>7</v>
      </c>
      <c r="AF34" s="20">
        <v>2</v>
      </c>
      <c r="AH34" s="18">
        <v>4</v>
      </c>
      <c r="AI34" s="19">
        <v>9</v>
      </c>
      <c r="AJ34" s="20">
        <v>7</v>
      </c>
      <c r="AL34" s="18">
        <v>1</v>
      </c>
      <c r="AM34" s="19">
        <v>4</v>
      </c>
      <c r="AN34" s="20">
        <v>3</v>
      </c>
      <c r="AO34" s="22">
        <f>SUM(AL34:AN34)</f>
        <v>8</v>
      </c>
      <c r="AQ34" s="18">
        <v>6</v>
      </c>
      <c r="AR34" s="19">
        <v>7</v>
      </c>
      <c r="AS34" s="20">
        <v>6</v>
      </c>
      <c r="AU34" s="19">
        <v>3</v>
      </c>
      <c r="AV34" s="20">
        <v>1</v>
      </c>
      <c r="AX34" s="23">
        <f>SUM(CALCULATION!A34:C34)</f>
        <v>15</v>
      </c>
      <c r="AY34" s="20">
        <v>10</v>
      </c>
      <c r="BA34" s="23">
        <f>SUM(CALCULATION!E34:G34)</f>
        <v>10</v>
      </c>
      <c r="BB34" s="20">
        <v>4</v>
      </c>
      <c r="BD34" s="23">
        <f>SUM(CALCULATION!I34:K34)</f>
        <v>30</v>
      </c>
      <c r="BE34" s="20">
        <v>9</v>
      </c>
      <c r="BG34" s="23">
        <f>SUM(CALCULATION!N34:P34)</f>
        <v>9</v>
      </c>
      <c r="BH34" s="20"/>
      <c r="BJ34" s="24">
        <f>SUM(CALCULATION!R34:T34)</f>
        <v>30</v>
      </c>
      <c r="BK34" s="21">
        <v>11</v>
      </c>
      <c r="BM34" s="23">
        <f>SUM(CALCULATION!Y34:AA34)</f>
        <v>22</v>
      </c>
      <c r="BN34" s="20">
        <v>6</v>
      </c>
      <c r="BP34" s="25">
        <f>SUM(CALCULATION!AD34:AF34)</f>
        <v>13</v>
      </c>
      <c r="BQ34" s="20">
        <v>2</v>
      </c>
      <c r="BS34" s="25">
        <f>SUM(CALCULATION!AH34:AJ34)</f>
        <v>20</v>
      </c>
      <c r="BT34" s="20">
        <v>4</v>
      </c>
      <c r="BV34" s="25">
        <f>SUM(CALCULATION!AL34:AN34)</f>
        <v>8</v>
      </c>
      <c r="BW34" s="20">
        <v>1</v>
      </c>
      <c r="BY34" s="25">
        <f>SUM(CALCULATION!AQ34:AS34)</f>
        <v>19</v>
      </c>
      <c r="BZ34" s="20">
        <v>19</v>
      </c>
      <c r="CB34" s="25">
        <f>SUM(CALCULATION!AU34:AV34)</f>
        <v>4</v>
      </c>
      <c r="CC34" s="20">
        <v>2</v>
      </c>
      <c r="CE34" s="25">
        <f>SUM(CALCULATION!AX34:AY34)</f>
        <v>25</v>
      </c>
      <c r="CF34" s="19">
        <v>11</v>
      </c>
      <c r="CG34" s="19">
        <v>5</v>
      </c>
      <c r="CH34">
        <f>SUM(CE34:CG34)</f>
        <v>41</v>
      </c>
      <c r="CJ34" s="25">
        <f>SUM(CALCULATION!AX34:AY34)</f>
        <v>25</v>
      </c>
      <c r="CK34" s="19">
        <v>11</v>
      </c>
      <c r="CL34" s="19">
        <v>5</v>
      </c>
      <c r="CN34" s="25">
        <f>SUM(CALCULATION!BA34:BB34)</f>
        <v>14</v>
      </c>
      <c r="CO34" s="19">
        <v>9</v>
      </c>
      <c r="CQ34" s="25">
        <f>SUM(CALCULATION!BD34:BE34)</f>
        <v>39</v>
      </c>
      <c r="CR34" s="19">
        <v>8</v>
      </c>
      <c r="CS34" s="19">
        <v>7</v>
      </c>
      <c r="CU34" s="25">
        <f>SUM(CALCULATION!BG34:BH34)</f>
        <v>9</v>
      </c>
      <c r="CV34" s="19">
        <v>5</v>
      </c>
      <c r="CW34" s="19">
        <v>2</v>
      </c>
      <c r="CY34" s="25">
        <f>SUM(CALCULATION!BJ34:BK34)</f>
        <v>41</v>
      </c>
      <c r="CZ34" s="18">
        <v>13</v>
      </c>
      <c r="DA34" s="18">
        <v>11</v>
      </c>
      <c r="DC34" s="25">
        <f>SUM(CALCULATION!BM34:BN34)</f>
        <v>28</v>
      </c>
      <c r="DD34" s="19">
        <v>9</v>
      </c>
      <c r="DE34" s="19">
        <v>7</v>
      </c>
      <c r="DG34" s="25">
        <f>SUM(CALCULATION!BP34:BQ34)</f>
        <v>15</v>
      </c>
      <c r="DH34" s="19">
        <v>4</v>
      </c>
      <c r="DI34" s="19">
        <v>3</v>
      </c>
      <c r="DK34" s="25">
        <f>SUM(CALCULATION!BS34:BT34)</f>
        <v>24</v>
      </c>
      <c r="DL34" s="19">
        <v>10</v>
      </c>
      <c r="DM34" s="19">
        <v>5</v>
      </c>
      <c r="DO34" s="25">
        <f>SUM(CALCULATION!BV34:BW34)</f>
        <v>9</v>
      </c>
      <c r="DP34" s="19">
        <v>1</v>
      </c>
      <c r="DQ34" s="19">
        <v>1</v>
      </c>
      <c r="DS34" s="25">
        <f>SUM(CALCULATION!BY34:BZ34)</f>
        <v>38</v>
      </c>
      <c r="DT34" s="19">
        <v>10</v>
      </c>
      <c r="DU34" s="19">
        <v>10</v>
      </c>
      <c r="DW34" s="25">
        <f>SUM(CALCULATION!CB34:CC34)</f>
        <v>6</v>
      </c>
      <c r="DX34" s="19">
        <v>1</v>
      </c>
      <c r="DY34" s="19">
        <v>4</v>
      </c>
    </row>
    <row r="35" spans="1:129">
      <c r="C35" s="20">
        <v>6</v>
      </c>
      <c r="G35" s="20">
        <v>0</v>
      </c>
      <c r="AF35" s="20">
        <v>2</v>
      </c>
      <c r="AJ35" s="20">
        <v>2</v>
      </c>
      <c r="AN35" s="20">
        <v>2</v>
      </c>
      <c r="AO35" s="22">
        <f>SUM(AL35:AN35)</f>
        <v>2</v>
      </c>
      <c r="AX35" s="23">
        <f>SUM(CALCULATION!A35:C35)</f>
        <v>6</v>
      </c>
      <c r="AY35" s="20">
        <v>9</v>
      </c>
      <c r="BA35" s="23"/>
      <c r="BB35" s="20">
        <v>4</v>
      </c>
      <c r="BD35" s="2"/>
      <c r="BE35" s="20"/>
      <c r="BG35" s="2"/>
      <c r="BH35" s="20"/>
      <c r="BJ35" s="2"/>
      <c r="BK35" s="20">
        <v>14</v>
      </c>
      <c r="BM35" s="2"/>
      <c r="BN35" s="20">
        <v>7</v>
      </c>
      <c r="BP35" s="25">
        <f>SUM(CALCULATION!AD35:AF35)</f>
        <v>2</v>
      </c>
      <c r="BQ35" s="20">
        <v>2</v>
      </c>
      <c r="BS35" s="25">
        <f>SUM(CALCULATION!AH35:AJ35)</f>
        <v>2</v>
      </c>
      <c r="BT35" s="20">
        <v>7</v>
      </c>
      <c r="BV35" s="25">
        <f>SUM(CALCULATION!AL35:AN35)</f>
        <v>2</v>
      </c>
      <c r="BW35" s="20">
        <v>0</v>
      </c>
      <c r="BY35" s="2"/>
      <c r="BZ35" s="20"/>
      <c r="CB35" s="2"/>
      <c r="CC35" s="20"/>
      <c r="CE35" s="25">
        <f>SUM(CALCULATION!AX35:AY35)</f>
        <v>15</v>
      </c>
      <c r="CF35" s="19">
        <v>2</v>
      </c>
      <c r="CG35" s="19">
        <v>0</v>
      </c>
      <c r="CH35">
        <f>SUM(CE35:CG35)</f>
        <v>17</v>
      </c>
      <c r="CJ35" s="25">
        <f>SUM(CALCULATION!AX35:AY35)</f>
        <v>15</v>
      </c>
      <c r="CK35" s="19">
        <v>2</v>
      </c>
      <c r="CL35" s="19">
        <v>0</v>
      </c>
      <c r="CN35" s="25">
        <f>SUM(CALCULATION!BA35:BB35)</f>
        <v>4</v>
      </c>
      <c r="CO35" s="19">
        <v>2</v>
      </c>
      <c r="CQ35" s="25">
        <f>SUM(CALCULATION!BD35:BE35)</f>
        <v>0</v>
      </c>
      <c r="CR35" s="19">
        <v>3</v>
      </c>
      <c r="CS35" s="19">
        <v>0</v>
      </c>
      <c r="CU35" s="25">
        <f>SUM(CALCULATION!BG35:BH35)</f>
        <v>0</v>
      </c>
      <c r="CV35" s="19">
        <v>2</v>
      </c>
      <c r="CW35" s="19">
        <v>0</v>
      </c>
      <c r="CY35" s="25">
        <f>SUM(CALCULATION!BJ35:BK35)</f>
        <v>14</v>
      </c>
      <c r="CZ35" s="19">
        <v>0</v>
      </c>
      <c r="DA35" s="19">
        <v>0</v>
      </c>
      <c r="DC35" s="25">
        <f>SUM(CALCULATION!BM35:BN35)</f>
        <v>7</v>
      </c>
      <c r="DD35" s="19">
        <v>1</v>
      </c>
      <c r="DE35" s="19">
        <v>1</v>
      </c>
      <c r="DG35" s="25">
        <f>SUM(CALCULATION!BP35:BQ35)</f>
        <v>4</v>
      </c>
      <c r="DH35" s="19">
        <v>4</v>
      </c>
      <c r="DI35" s="19">
        <v>0</v>
      </c>
      <c r="DK35" s="25">
        <f>SUM(CALCULATION!BS35:BT35)</f>
        <v>9</v>
      </c>
      <c r="DL35" s="19">
        <v>4</v>
      </c>
      <c r="DM35" s="19">
        <v>0</v>
      </c>
      <c r="DO35" s="25">
        <f>SUM(CALCULATION!BV35:BW35)</f>
        <v>2</v>
      </c>
      <c r="DP35" s="19">
        <v>1</v>
      </c>
      <c r="DQ35" s="19">
        <v>0</v>
      </c>
      <c r="DS35" s="10"/>
      <c r="DT35" s="19">
        <v>0</v>
      </c>
      <c r="DU35" s="19">
        <v>0</v>
      </c>
      <c r="DW35" s="25">
        <f>SUM(CALCULATION!CB35:CC35)</f>
        <v>0</v>
      </c>
      <c r="DX35" s="19">
        <v>0</v>
      </c>
      <c r="DY35" s="1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5780-75ED-4FEE-8D4A-E679BB298605}">
  <sheetPr>
    <pageSetUpPr fitToPage="1"/>
  </sheetPr>
  <dimension ref="A1:AD63"/>
  <sheetViews>
    <sheetView tabSelected="1" topLeftCell="B31" workbookViewId="0">
      <selection activeCell="B1" sqref="B1:Y40"/>
    </sheetView>
  </sheetViews>
  <sheetFormatPr defaultColWidth="9" defaultRowHeight="15"/>
  <cols>
    <col min="1" max="1" width="5.28515625" hidden="1" customWidth="1"/>
    <col min="2" max="2" width="3.140625" style="1" customWidth="1"/>
    <col min="3" max="3" width="20.7109375" customWidth="1"/>
    <col min="4" max="4" width="6.5703125" customWidth="1"/>
    <col min="5" max="5" width="5" customWidth="1"/>
    <col min="6" max="6" width="6.42578125" customWidth="1"/>
    <col min="7" max="7" width="5.140625" customWidth="1"/>
    <col min="8" max="8" width="6.42578125" customWidth="1"/>
    <col min="9" max="9" width="5.140625" customWidth="1"/>
    <col min="10" max="10" width="6.5703125" customWidth="1"/>
    <col min="11" max="11" width="5" customWidth="1"/>
    <col min="12" max="12" width="6.5703125" customWidth="1"/>
    <col min="13" max="13" width="5.140625" customWidth="1"/>
    <col min="14" max="14" width="6.28515625" customWidth="1"/>
    <col min="15" max="15" width="5" customWidth="1"/>
    <col min="16" max="16" width="6.42578125" customWidth="1"/>
    <col min="17" max="17" width="5.140625" customWidth="1"/>
    <col min="18" max="18" width="6.42578125" customWidth="1"/>
    <col min="19" max="19" width="5.28515625" customWidth="1"/>
    <col min="20" max="20" width="6.5703125" customWidth="1"/>
    <col min="21" max="21" width="5.140625" customWidth="1"/>
    <col min="22" max="22" width="6.28515625" customWidth="1"/>
    <col min="23" max="23" width="5.140625" customWidth="1"/>
    <col min="24" max="24" width="6.28515625" customWidth="1"/>
    <col min="25" max="25" width="5.28515625" customWidth="1"/>
    <col min="26" max="26" width="0.7109375" customWidth="1"/>
  </cols>
  <sheetData>
    <row r="1" spans="1:30" ht="23.25">
      <c r="A1" s="10" t="s">
        <v>73</v>
      </c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17"/>
      <c r="AA1" s="17"/>
      <c r="AB1" s="17"/>
      <c r="AC1" s="17"/>
      <c r="AD1" s="17"/>
    </row>
    <row r="2" spans="1:30" ht="23.25">
      <c r="A2" s="10"/>
      <c r="B2" s="92" t="s">
        <v>125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17"/>
      <c r="AA2" s="17"/>
      <c r="AB2" s="17"/>
      <c r="AC2" s="17"/>
      <c r="AD2" s="17"/>
    </row>
    <row r="3" spans="1:30" ht="20.100000000000001" customHeight="1">
      <c r="A3" s="3" t="s">
        <v>75</v>
      </c>
      <c r="B3" s="78" t="s">
        <v>2</v>
      </c>
      <c r="C3" s="79" t="s">
        <v>3</v>
      </c>
      <c r="D3" s="59" t="s">
        <v>4</v>
      </c>
      <c r="E3" s="59"/>
      <c r="F3" s="59"/>
      <c r="G3" s="59"/>
      <c r="H3" s="59" t="s">
        <v>5</v>
      </c>
      <c r="I3" s="59"/>
      <c r="J3" s="59"/>
      <c r="K3" s="59"/>
      <c r="L3" s="59" t="s">
        <v>6</v>
      </c>
      <c r="M3" s="59"/>
      <c r="N3" s="59" t="s">
        <v>7</v>
      </c>
      <c r="O3" s="59"/>
      <c r="P3" s="59"/>
      <c r="Q3" s="59"/>
      <c r="R3" s="59" t="s">
        <v>8</v>
      </c>
      <c r="S3" s="59"/>
      <c r="T3" s="59"/>
      <c r="U3" s="59"/>
      <c r="V3" s="59" t="s">
        <v>9</v>
      </c>
      <c r="W3" s="59"/>
      <c r="X3" s="59"/>
      <c r="Y3" s="59"/>
    </row>
    <row r="4" spans="1:30" ht="96" customHeight="1">
      <c r="A4" s="10"/>
      <c r="B4" s="78"/>
      <c r="C4" s="79"/>
      <c r="D4" s="78" t="s">
        <v>126</v>
      </c>
      <c r="E4" s="78"/>
      <c r="F4" s="91" t="s">
        <v>127</v>
      </c>
      <c r="G4" s="91"/>
      <c r="H4" s="80" t="s">
        <v>128</v>
      </c>
      <c r="I4" s="80"/>
      <c r="J4" s="80" t="s">
        <v>136</v>
      </c>
      <c r="K4" s="80"/>
      <c r="L4" s="78" t="s">
        <v>129</v>
      </c>
      <c r="M4" s="78"/>
      <c r="N4" s="78" t="s">
        <v>130</v>
      </c>
      <c r="O4" s="78"/>
      <c r="P4" s="80" t="s">
        <v>131</v>
      </c>
      <c r="Q4" s="80"/>
      <c r="R4" s="80" t="s">
        <v>132</v>
      </c>
      <c r="S4" s="80"/>
      <c r="T4" s="80" t="s">
        <v>133</v>
      </c>
      <c r="U4" s="80"/>
      <c r="V4" s="78" t="s">
        <v>134</v>
      </c>
      <c r="W4" s="78"/>
      <c r="X4" s="78" t="s">
        <v>135</v>
      </c>
      <c r="Y4" s="78"/>
    </row>
    <row r="5" spans="1:30" ht="34.5" customHeight="1">
      <c r="A5" s="10"/>
      <c r="B5" s="78"/>
      <c r="C5" s="79"/>
      <c r="D5" s="5" t="s">
        <v>19</v>
      </c>
      <c r="E5" s="5" t="s">
        <v>87</v>
      </c>
      <c r="F5" s="5" t="s">
        <v>19</v>
      </c>
      <c r="G5" s="5" t="s">
        <v>87</v>
      </c>
      <c r="H5" s="5" t="s">
        <v>19</v>
      </c>
      <c r="I5" s="5" t="s">
        <v>87</v>
      </c>
      <c r="J5" s="5" t="s">
        <v>19</v>
      </c>
      <c r="K5" s="5" t="s">
        <v>87</v>
      </c>
      <c r="L5" s="5" t="s">
        <v>19</v>
      </c>
      <c r="M5" s="5" t="s">
        <v>87</v>
      </c>
      <c r="N5" s="5" t="s">
        <v>19</v>
      </c>
      <c r="O5" s="5" t="s">
        <v>87</v>
      </c>
      <c r="P5" s="5" t="s">
        <v>19</v>
      </c>
      <c r="Q5" s="5" t="s">
        <v>87</v>
      </c>
      <c r="R5" s="5" t="s">
        <v>19</v>
      </c>
      <c r="S5" s="5" t="s">
        <v>87</v>
      </c>
      <c r="T5" s="5" t="s">
        <v>19</v>
      </c>
      <c r="U5" s="5" t="s">
        <v>87</v>
      </c>
      <c r="V5" s="5" t="s">
        <v>19</v>
      </c>
      <c r="W5" s="5" t="s">
        <v>87</v>
      </c>
      <c r="X5" s="5" t="s">
        <v>19</v>
      </c>
      <c r="Y5" s="5" t="s">
        <v>87</v>
      </c>
    </row>
    <row r="6" spans="1:30" ht="18" customHeight="1">
      <c r="A6" s="6">
        <v>1</v>
      </c>
      <c r="B6" s="7">
        <v>1</v>
      </c>
      <c r="C6" s="93" t="s">
        <v>20</v>
      </c>
      <c r="D6" s="94">
        <f>SUM(CALCULATION!CJ1:CL1)</f>
        <v>59</v>
      </c>
      <c r="E6" s="94">
        <f t="shared" ref="E6:E40" si="0">D6/67*100</f>
        <v>88.059701492537314</v>
      </c>
      <c r="F6" s="94">
        <f>SUM(CALCULATION!CN1:CO1)</f>
        <v>28</v>
      </c>
      <c r="G6" s="94">
        <f t="shared" ref="G6:G22" si="1">F6/28*100</f>
        <v>100</v>
      </c>
      <c r="H6" s="94">
        <f>SUM(CALCULATION!CQ1:CS1)</f>
        <v>64</v>
      </c>
      <c r="I6" s="94">
        <f>H6/68*100</f>
        <v>94.117647058823522</v>
      </c>
      <c r="J6" s="94">
        <f>SUM(CALCULATION!CU1:CW1)</f>
        <v>24</v>
      </c>
      <c r="K6" s="94">
        <f>J6/28*100</f>
        <v>85.714285714285708</v>
      </c>
      <c r="L6" s="94">
        <f>SUM(CALCULATION!CY1:DA1)</f>
        <v>75</v>
      </c>
      <c r="M6" s="94">
        <f>L6/82*100</f>
        <v>91.463414634146346</v>
      </c>
      <c r="N6" s="94">
        <f>SUM(CALCULATION!DC1:DE1)</f>
        <v>61</v>
      </c>
      <c r="O6" s="94">
        <f>N6/64*100</f>
        <v>95.3125</v>
      </c>
      <c r="P6" s="94">
        <f>SUM(CALCULATION!DG1:DI1)</f>
        <v>28</v>
      </c>
      <c r="Q6" s="94">
        <f>P6/28*100</f>
        <v>100</v>
      </c>
      <c r="R6" s="94">
        <f>SUM(CALCULATION!DK1:DM1)</f>
        <v>51</v>
      </c>
      <c r="S6" s="94">
        <f>R6/57*100</f>
        <v>89.473684210526315</v>
      </c>
      <c r="T6" s="94">
        <f>SUM(CALCULATION!DO1:DQ1)</f>
        <v>15</v>
      </c>
      <c r="U6" s="94">
        <f>T6/15*100</f>
        <v>100</v>
      </c>
      <c r="V6" s="94">
        <f>SUM(CALCULATION!DS1:DU1)</f>
        <v>71</v>
      </c>
      <c r="W6" s="94">
        <f>V6/84*100</f>
        <v>84.523809523809518</v>
      </c>
      <c r="X6" s="94">
        <f>SUM(CALCULATION!DW1:DY1)</f>
        <v>12</v>
      </c>
      <c r="Y6" s="94">
        <f>X6/14*100</f>
        <v>85.714285714285708</v>
      </c>
    </row>
    <row r="7" spans="1:30" ht="18" customHeight="1">
      <c r="A7" s="6">
        <v>2</v>
      </c>
      <c r="B7" s="7">
        <v>2</v>
      </c>
      <c r="C7" s="93" t="s">
        <v>21</v>
      </c>
      <c r="D7" s="94">
        <f>SUM(CALCULATION!CJ2:CL2)</f>
        <v>58</v>
      </c>
      <c r="E7" s="94">
        <f t="shared" si="0"/>
        <v>86.567164179104466</v>
      </c>
      <c r="F7" s="94">
        <f>SUM(CALCULATION!CN2:CO2)</f>
        <v>24</v>
      </c>
      <c r="G7" s="94">
        <f t="shared" si="1"/>
        <v>85.714285714285708</v>
      </c>
      <c r="H7" s="94">
        <f>SUM(CALCULATION!CQ2:CS2)</f>
        <v>64</v>
      </c>
      <c r="I7" s="94">
        <f t="shared" ref="I7:I40" si="2">H7/68*100</f>
        <v>94.117647058823522</v>
      </c>
      <c r="J7" s="94">
        <f>SUM(CALCULATION!CU2:CW2)</f>
        <v>28</v>
      </c>
      <c r="K7" s="94">
        <f t="shared" ref="K7:K40" si="3">J7/28*100</f>
        <v>100</v>
      </c>
      <c r="L7" s="94">
        <f>SUM(CALCULATION!CY2:DA2)</f>
        <v>74</v>
      </c>
      <c r="M7" s="94">
        <f t="shared" ref="M7:M40" si="4">L7/82*100</f>
        <v>90.243902439024396</v>
      </c>
      <c r="N7" s="94">
        <f>SUM(CALCULATION!DC2:DE2)</f>
        <v>60</v>
      </c>
      <c r="O7" s="94">
        <f t="shared" ref="O7:O40" si="5">N7/64*100</f>
        <v>93.75</v>
      </c>
      <c r="P7" s="94">
        <f>SUM(CALCULATION!DG2:DI2)</f>
        <v>28</v>
      </c>
      <c r="Q7" s="94">
        <f t="shared" ref="Q7:Q22" si="6">P7/28*100</f>
        <v>100</v>
      </c>
      <c r="R7" s="94">
        <f>SUM(CALCULATION!DK2:DM2)</f>
        <v>51</v>
      </c>
      <c r="S7" s="94">
        <f>R7/57*100</f>
        <v>89.473684210526315</v>
      </c>
      <c r="T7" s="94">
        <f>SUM(CALCULATION!DO2:DQ2)</f>
        <v>14</v>
      </c>
      <c r="U7" s="94">
        <f>T7/15*100</f>
        <v>93.333333333333329</v>
      </c>
      <c r="V7" s="94">
        <f>SUM(CALCULATION!DS2:DU2)</f>
        <v>71</v>
      </c>
      <c r="W7" s="94">
        <f t="shared" ref="W7:W40" si="7">V7/84*100</f>
        <v>84.523809523809518</v>
      </c>
      <c r="X7" s="94">
        <f>SUM(CALCULATION!DW2:DY2)</f>
        <v>14</v>
      </c>
      <c r="Y7" s="94">
        <f t="shared" ref="Y7:Y22" si="8">X7/14*100</f>
        <v>100</v>
      </c>
    </row>
    <row r="8" spans="1:30" ht="18" customHeight="1">
      <c r="A8" s="6">
        <v>3</v>
      </c>
      <c r="B8" s="7">
        <v>3</v>
      </c>
      <c r="C8" s="93" t="s">
        <v>22</v>
      </c>
      <c r="D8" s="94">
        <f>SUM(CALCULATION!CJ3:CL3)</f>
        <v>47</v>
      </c>
      <c r="E8" s="94">
        <f t="shared" si="0"/>
        <v>70.149253731343293</v>
      </c>
      <c r="F8" s="94">
        <f>SUM(CALCULATION!CN3:CO3)</f>
        <v>20</v>
      </c>
      <c r="G8" s="94">
        <f t="shared" si="1"/>
        <v>71.428571428571431</v>
      </c>
      <c r="H8" s="94">
        <f>SUM(CALCULATION!CQ3:CS3)</f>
        <v>55</v>
      </c>
      <c r="I8" s="94">
        <f t="shared" si="2"/>
        <v>80.882352941176478</v>
      </c>
      <c r="J8" s="94">
        <f>SUM(CALCULATION!CU3:CW3)</f>
        <v>25</v>
      </c>
      <c r="K8" s="94">
        <f t="shared" si="3"/>
        <v>89.285714285714292</v>
      </c>
      <c r="L8" s="94">
        <f>SUM(CALCULATION!CY3:DA3)</f>
        <v>62</v>
      </c>
      <c r="M8" s="94">
        <f t="shared" si="4"/>
        <v>75.609756097560975</v>
      </c>
      <c r="N8" s="94">
        <f>SUM(CALCULATION!DC3:DE3)</f>
        <v>49</v>
      </c>
      <c r="O8" s="94">
        <f t="shared" si="5"/>
        <v>76.5625</v>
      </c>
      <c r="P8" s="94">
        <f>SUM(CALCULATION!DG3:DI3)</f>
        <v>23</v>
      </c>
      <c r="Q8" s="94">
        <f t="shared" si="6"/>
        <v>82.142857142857139</v>
      </c>
      <c r="R8" s="94">
        <f>SUM(CALCULATION!DK3:DM3)</f>
        <v>45</v>
      </c>
      <c r="S8" s="94">
        <f>R8/57*100</f>
        <v>78.94736842105263</v>
      </c>
      <c r="T8" s="94">
        <f>SUM(CALCULATION!DO3:DQ3)</f>
        <v>14</v>
      </c>
      <c r="U8" s="94">
        <f>T8/15*100</f>
        <v>93.333333333333329</v>
      </c>
      <c r="V8" s="94">
        <f>SUM(CALCULATION!DS3:DU3)</f>
        <v>65</v>
      </c>
      <c r="W8" s="94">
        <f t="shared" si="7"/>
        <v>77.38095238095238</v>
      </c>
      <c r="X8" s="94">
        <f>SUM(CALCULATION!DW3:DY3)</f>
        <v>11</v>
      </c>
      <c r="Y8" s="94">
        <f t="shared" si="8"/>
        <v>78.571428571428569</v>
      </c>
    </row>
    <row r="9" spans="1:30" ht="18" customHeight="1">
      <c r="A9" s="6">
        <v>4</v>
      </c>
      <c r="B9" s="7">
        <v>4</v>
      </c>
      <c r="C9" s="93" t="s">
        <v>23</v>
      </c>
      <c r="D9" s="94">
        <f>SUM(CALCULATION!CJ4:CL4)</f>
        <v>54</v>
      </c>
      <c r="E9" s="94">
        <f t="shared" si="0"/>
        <v>80.597014925373131</v>
      </c>
      <c r="F9" s="94">
        <f>SUM(CALCULATION!CN4:CO4)</f>
        <v>26</v>
      </c>
      <c r="G9" s="94">
        <f t="shared" si="1"/>
        <v>92.857142857142861</v>
      </c>
      <c r="H9" s="94">
        <f>SUM(CALCULATION!CQ4:CS4)</f>
        <v>54</v>
      </c>
      <c r="I9" s="94">
        <f t="shared" si="2"/>
        <v>79.411764705882348</v>
      </c>
      <c r="J9" s="94">
        <f>SUM(CALCULATION!CU4:CW4)</f>
        <v>23</v>
      </c>
      <c r="K9" s="94">
        <f t="shared" si="3"/>
        <v>82.142857142857139</v>
      </c>
      <c r="L9" s="94">
        <f>SUM(CALCULATION!CY4:DA4)</f>
        <v>68</v>
      </c>
      <c r="M9" s="94">
        <f t="shared" si="4"/>
        <v>82.926829268292678</v>
      </c>
      <c r="N9" s="94">
        <f>SUM(CALCULATION!DC4:DE4)</f>
        <v>55</v>
      </c>
      <c r="O9" s="94">
        <f t="shared" si="5"/>
        <v>85.9375</v>
      </c>
      <c r="P9" s="94">
        <f>SUM(CALCULATION!DG4:DI4)</f>
        <v>23</v>
      </c>
      <c r="Q9" s="94">
        <f t="shared" si="6"/>
        <v>82.142857142857139</v>
      </c>
      <c r="R9" s="94">
        <f>SUM(CALCULATION!DK4:DM4)</f>
        <v>49</v>
      </c>
      <c r="S9" s="94">
        <f>R9/57*100</f>
        <v>85.964912280701753</v>
      </c>
      <c r="T9" s="94">
        <f>SUM(CALCULATION!DO4:DQ4)</f>
        <v>11</v>
      </c>
      <c r="U9" s="94">
        <f>T9/15*100</f>
        <v>73.333333333333329</v>
      </c>
      <c r="V9" s="94">
        <f>SUM(CALCULATION!DS4:DU4)</f>
        <v>64</v>
      </c>
      <c r="W9" s="94">
        <f t="shared" si="7"/>
        <v>76.19047619047619</v>
      </c>
      <c r="X9" s="94">
        <f>SUM(CALCULATION!DW4:DY4)</f>
        <v>13</v>
      </c>
      <c r="Y9" s="94">
        <f t="shared" si="8"/>
        <v>92.857142857142861</v>
      </c>
    </row>
    <row r="10" spans="1:30" ht="18" customHeight="1">
      <c r="A10" s="6">
        <v>5</v>
      </c>
      <c r="B10" s="7">
        <v>5</v>
      </c>
      <c r="C10" s="93" t="s">
        <v>24</v>
      </c>
      <c r="D10" s="94">
        <f>SUM(CALCULATION!CJ5:CL5)</f>
        <v>57</v>
      </c>
      <c r="E10" s="94">
        <f t="shared" si="0"/>
        <v>85.074626865671647</v>
      </c>
      <c r="F10" s="94">
        <f>SUM(CALCULATION!CN5:CO5)</f>
        <v>26</v>
      </c>
      <c r="G10" s="94">
        <f t="shared" si="1"/>
        <v>92.857142857142861</v>
      </c>
      <c r="H10" s="94">
        <f>SUM(CALCULATION!CQ5:CS5)</f>
        <v>58</v>
      </c>
      <c r="I10" s="94">
        <f t="shared" si="2"/>
        <v>85.294117647058826</v>
      </c>
      <c r="J10" s="94">
        <f>SUM(CALCULATION!CU5:CW5)</f>
        <v>28</v>
      </c>
      <c r="K10" s="94">
        <f t="shared" si="3"/>
        <v>100</v>
      </c>
      <c r="L10" s="94">
        <f>SUM(CALCULATION!CY5:DA5)</f>
        <v>73</v>
      </c>
      <c r="M10" s="94">
        <f t="shared" si="4"/>
        <v>89.024390243902445</v>
      </c>
      <c r="N10" s="94">
        <f>SUM(CALCULATION!DC5:DE5)</f>
        <v>59</v>
      </c>
      <c r="O10" s="94">
        <f t="shared" si="5"/>
        <v>92.1875</v>
      </c>
      <c r="P10" s="94">
        <f>SUM(CALCULATION!DG5:DI5)</f>
        <v>28</v>
      </c>
      <c r="Q10" s="94">
        <f t="shared" si="6"/>
        <v>100</v>
      </c>
      <c r="R10" s="94">
        <f>SUM(CALCULATION!DK5:DM5)</f>
        <v>49</v>
      </c>
      <c r="S10" s="94">
        <f>R10/57*100</f>
        <v>85.964912280701753</v>
      </c>
      <c r="T10" s="94">
        <f>SUM(CALCULATION!DO5:DQ5)</f>
        <v>11</v>
      </c>
      <c r="U10" s="94">
        <f>T10/15*100</f>
        <v>73.333333333333329</v>
      </c>
      <c r="V10" s="94">
        <f>SUM(CALCULATION!DS5:DU5)</f>
        <v>78</v>
      </c>
      <c r="W10" s="94">
        <f t="shared" si="7"/>
        <v>92.857142857142861</v>
      </c>
      <c r="X10" s="94">
        <f>SUM(CALCULATION!DW5:DY5)</f>
        <v>13</v>
      </c>
      <c r="Y10" s="94">
        <f t="shared" si="8"/>
        <v>92.857142857142861</v>
      </c>
    </row>
    <row r="11" spans="1:30" ht="18" customHeight="1">
      <c r="A11" s="6">
        <v>6</v>
      </c>
      <c r="B11" s="7">
        <v>6</v>
      </c>
      <c r="C11" s="93" t="s">
        <v>25</v>
      </c>
      <c r="D11" s="94">
        <f>SUM(CALCULATION!CJ6:CL6)</f>
        <v>60</v>
      </c>
      <c r="E11" s="94">
        <f t="shared" si="0"/>
        <v>89.552238805970148</v>
      </c>
      <c r="F11" s="94">
        <f>SUM(CALCULATION!CN6:CO6)</f>
        <v>26</v>
      </c>
      <c r="G11" s="94">
        <f t="shared" si="1"/>
        <v>92.857142857142861</v>
      </c>
      <c r="H11" s="94">
        <f>SUM(CALCULATION!CQ6:CS6)</f>
        <v>58</v>
      </c>
      <c r="I11" s="94">
        <f t="shared" si="2"/>
        <v>85.294117647058826</v>
      </c>
      <c r="J11" s="94">
        <f>SUM(CALCULATION!CU6:CW6)</f>
        <v>27</v>
      </c>
      <c r="K11" s="94">
        <f t="shared" si="3"/>
        <v>96.428571428571431</v>
      </c>
      <c r="L11" s="94">
        <f>SUM(CALCULATION!CY6:DA6)</f>
        <v>74</v>
      </c>
      <c r="M11" s="94">
        <f t="shared" si="4"/>
        <v>90.243902439024396</v>
      </c>
      <c r="N11" s="94">
        <f>SUM(CALCULATION!DC6:DE6)</f>
        <v>61</v>
      </c>
      <c r="O11" s="94">
        <f t="shared" si="5"/>
        <v>95.3125</v>
      </c>
      <c r="P11" s="94">
        <f>SUM(CALCULATION!DG6:DI6)</f>
        <v>27</v>
      </c>
      <c r="Q11" s="94">
        <f t="shared" si="6"/>
        <v>96.428571428571431</v>
      </c>
      <c r="R11" s="94">
        <f>SUM(CALCULATION!DK6:DM6)</f>
        <v>55</v>
      </c>
      <c r="S11" s="94">
        <f>R11/57*100</f>
        <v>96.491228070175438</v>
      </c>
      <c r="T11" s="94">
        <f>SUM(CALCULATION!DO6:DQ6)</f>
        <v>15</v>
      </c>
      <c r="U11" s="94">
        <f>T11/15*100</f>
        <v>100</v>
      </c>
      <c r="V11" s="94">
        <f>SUM(CALCULATION!DS6:DU6)</f>
        <v>77</v>
      </c>
      <c r="W11" s="94">
        <f t="shared" si="7"/>
        <v>91.666666666666657</v>
      </c>
      <c r="X11" s="94">
        <f>SUM(CALCULATION!DW6:DY6)</f>
        <v>13</v>
      </c>
      <c r="Y11" s="94">
        <f t="shared" si="8"/>
        <v>92.857142857142861</v>
      </c>
    </row>
    <row r="12" spans="1:30" ht="18" customHeight="1">
      <c r="A12" s="6">
        <v>7</v>
      </c>
      <c r="B12" s="7">
        <v>7</v>
      </c>
      <c r="C12" s="93" t="s">
        <v>26</v>
      </c>
      <c r="D12" s="94">
        <f>SUM(CALCULATION!CJ7:CL7)</f>
        <v>53</v>
      </c>
      <c r="E12" s="94">
        <f t="shared" si="0"/>
        <v>79.104477611940297</v>
      </c>
      <c r="F12" s="94">
        <f>SUM(CALCULATION!CN7:CO7)</f>
        <v>26</v>
      </c>
      <c r="G12" s="94">
        <f t="shared" si="1"/>
        <v>92.857142857142861</v>
      </c>
      <c r="H12" s="94">
        <f>SUM(CALCULATION!CQ7:CS7)</f>
        <v>59</v>
      </c>
      <c r="I12" s="94">
        <f t="shared" si="2"/>
        <v>86.764705882352942</v>
      </c>
      <c r="J12" s="94">
        <f>SUM(CALCULATION!CU7:CW7)</f>
        <v>28</v>
      </c>
      <c r="K12" s="94">
        <f t="shared" si="3"/>
        <v>100</v>
      </c>
      <c r="L12" s="94">
        <f>SUM(CALCULATION!CY7:DA7)</f>
        <v>66</v>
      </c>
      <c r="M12" s="94">
        <f t="shared" si="4"/>
        <v>80.487804878048792</v>
      </c>
      <c r="N12" s="94">
        <f>SUM(CALCULATION!DC7:DE7)</f>
        <v>61</v>
      </c>
      <c r="O12" s="94">
        <f t="shared" si="5"/>
        <v>95.3125</v>
      </c>
      <c r="P12" s="94">
        <f>SUM(CALCULATION!DG7:DI7)</f>
        <v>27</v>
      </c>
      <c r="Q12" s="94">
        <f t="shared" si="6"/>
        <v>96.428571428571431</v>
      </c>
      <c r="R12" s="94">
        <f>SUM(CALCULATION!DK7:DM7)</f>
        <v>51</v>
      </c>
      <c r="S12" s="94">
        <f>R12/57*100</f>
        <v>89.473684210526315</v>
      </c>
      <c r="T12" s="94">
        <f>SUM(CALCULATION!DO7:DQ7)</f>
        <v>13</v>
      </c>
      <c r="U12" s="94">
        <f>T12/15*100</f>
        <v>86.666666666666671</v>
      </c>
      <c r="V12" s="94">
        <f>SUM(CALCULATION!DS7:DU7)</f>
        <v>76</v>
      </c>
      <c r="W12" s="94">
        <f t="shared" si="7"/>
        <v>90.476190476190482</v>
      </c>
      <c r="X12" s="94">
        <f>SUM(CALCULATION!DW7:DY7)</f>
        <v>13</v>
      </c>
      <c r="Y12" s="94">
        <f t="shared" si="8"/>
        <v>92.857142857142861</v>
      </c>
    </row>
    <row r="13" spans="1:30" ht="18" customHeight="1">
      <c r="A13" s="6">
        <v>8</v>
      </c>
      <c r="B13" s="7">
        <v>8</v>
      </c>
      <c r="C13" s="93" t="s">
        <v>27</v>
      </c>
      <c r="D13" s="94">
        <f>SUM(CALCULATION!CJ8:CL8)</f>
        <v>54</v>
      </c>
      <c r="E13" s="94">
        <f t="shared" si="0"/>
        <v>80.597014925373131</v>
      </c>
      <c r="F13" s="94">
        <f>SUM(CALCULATION!CN8:CO8)</f>
        <v>24</v>
      </c>
      <c r="G13" s="94">
        <f t="shared" si="1"/>
        <v>85.714285714285708</v>
      </c>
      <c r="H13" s="94">
        <f>SUM(CALCULATION!CQ8:CS8)</f>
        <v>60</v>
      </c>
      <c r="I13" s="94">
        <f t="shared" si="2"/>
        <v>88.235294117647058</v>
      </c>
      <c r="J13" s="94">
        <f>SUM(CALCULATION!CU8:CW8)</f>
        <v>25</v>
      </c>
      <c r="K13" s="94">
        <f t="shared" si="3"/>
        <v>89.285714285714292</v>
      </c>
      <c r="L13" s="94">
        <f>SUM(CALCULATION!CY8:DA8)</f>
        <v>73</v>
      </c>
      <c r="M13" s="94">
        <f t="shared" si="4"/>
        <v>89.024390243902445</v>
      </c>
      <c r="N13" s="94">
        <f>SUM(CALCULATION!DC8:DE8)</f>
        <v>57</v>
      </c>
      <c r="O13" s="94">
        <f t="shared" si="5"/>
        <v>89.0625</v>
      </c>
      <c r="P13" s="94">
        <f>SUM(CALCULATION!DG8:DI8)</f>
        <v>23</v>
      </c>
      <c r="Q13" s="94">
        <f t="shared" si="6"/>
        <v>82.142857142857139</v>
      </c>
      <c r="R13" s="94">
        <f>SUM(CALCULATION!DK8:DM8)</f>
        <v>49</v>
      </c>
      <c r="S13" s="94">
        <f>R13/57*100</f>
        <v>85.964912280701753</v>
      </c>
      <c r="T13" s="94">
        <f>SUM(CALCULATION!DO8:DQ8)</f>
        <v>14</v>
      </c>
      <c r="U13" s="94">
        <f>T13/15*100</f>
        <v>93.333333333333329</v>
      </c>
      <c r="V13" s="94">
        <f>SUM(CALCULATION!DS8:DU8)</f>
        <v>69</v>
      </c>
      <c r="W13" s="94">
        <f t="shared" si="7"/>
        <v>82.142857142857139</v>
      </c>
      <c r="X13" s="94">
        <f>SUM(CALCULATION!DW8:DY8)</f>
        <v>13</v>
      </c>
      <c r="Y13" s="94">
        <f t="shared" si="8"/>
        <v>92.857142857142861</v>
      </c>
    </row>
    <row r="14" spans="1:30" ht="18" customHeight="1">
      <c r="A14" s="6">
        <v>9</v>
      </c>
      <c r="B14" s="7">
        <v>9</v>
      </c>
      <c r="C14" s="93" t="s">
        <v>28</v>
      </c>
      <c r="D14" s="94">
        <f>SUM(CALCULATION!CJ9:CL9)</f>
        <v>53</v>
      </c>
      <c r="E14" s="94">
        <f t="shared" si="0"/>
        <v>79.104477611940297</v>
      </c>
      <c r="F14" s="94">
        <f>SUM(CALCULATION!CN9:CO9)</f>
        <v>24</v>
      </c>
      <c r="G14" s="94">
        <f t="shared" si="1"/>
        <v>85.714285714285708</v>
      </c>
      <c r="H14" s="94">
        <f>SUM(CALCULATION!CQ9:CS9)</f>
        <v>53</v>
      </c>
      <c r="I14" s="94">
        <f t="shared" si="2"/>
        <v>77.941176470588232</v>
      </c>
      <c r="J14" s="94">
        <f>SUM(CALCULATION!CU9:CW9)</f>
        <v>26</v>
      </c>
      <c r="K14" s="94">
        <f t="shared" si="3"/>
        <v>92.857142857142861</v>
      </c>
      <c r="L14" s="94">
        <f>SUM(CALCULATION!CY9:DA9)</f>
        <v>64</v>
      </c>
      <c r="M14" s="94">
        <f t="shared" si="4"/>
        <v>78.048780487804876</v>
      </c>
      <c r="N14" s="94">
        <f>SUM(CALCULATION!DC9:DE9)</f>
        <v>57</v>
      </c>
      <c r="O14" s="94">
        <f t="shared" si="5"/>
        <v>89.0625</v>
      </c>
      <c r="P14" s="94">
        <f>SUM(CALCULATION!DG9:DI9)</f>
        <v>22</v>
      </c>
      <c r="Q14" s="94">
        <f t="shared" si="6"/>
        <v>78.571428571428569</v>
      </c>
      <c r="R14" s="94">
        <f>SUM(CALCULATION!DK9:DM9)</f>
        <v>46</v>
      </c>
      <c r="S14" s="94">
        <f>R14/57*100</f>
        <v>80.701754385964904</v>
      </c>
      <c r="T14" s="94">
        <f>SUM(CALCULATION!DO9:DQ9)</f>
        <v>11</v>
      </c>
      <c r="U14" s="94">
        <f>T14/15*100</f>
        <v>73.333333333333329</v>
      </c>
      <c r="V14" s="94">
        <f>SUM(CALCULATION!DS9:DU9)</f>
        <v>69</v>
      </c>
      <c r="W14" s="94">
        <f t="shared" si="7"/>
        <v>82.142857142857139</v>
      </c>
      <c r="X14" s="94">
        <f>SUM(CALCULATION!DW9:DY9)</f>
        <v>11</v>
      </c>
      <c r="Y14" s="94">
        <f t="shared" si="8"/>
        <v>78.571428571428569</v>
      </c>
    </row>
    <row r="15" spans="1:30" ht="18" customHeight="1">
      <c r="A15" s="6">
        <v>10</v>
      </c>
      <c r="B15" s="7">
        <v>10</v>
      </c>
      <c r="C15" s="95" t="s">
        <v>29</v>
      </c>
      <c r="D15" s="94">
        <f>SUM(CALCULATION!CJ10:CL10)</f>
        <v>41</v>
      </c>
      <c r="E15" s="94">
        <f t="shared" si="0"/>
        <v>61.194029850746269</v>
      </c>
      <c r="F15" s="94">
        <f>SUM(CALCULATION!CN10:CO10)</f>
        <v>24</v>
      </c>
      <c r="G15" s="94">
        <f t="shared" si="1"/>
        <v>85.714285714285708</v>
      </c>
      <c r="H15" s="94">
        <f>SUM(CALCULATION!CQ10:CS10)</f>
        <v>49</v>
      </c>
      <c r="I15" s="94">
        <f t="shared" si="2"/>
        <v>72.058823529411768</v>
      </c>
      <c r="J15" s="94">
        <f>SUM(CALCULATION!CU10:CW10)</f>
        <v>20</v>
      </c>
      <c r="K15" s="94">
        <f t="shared" si="3"/>
        <v>71.428571428571431</v>
      </c>
      <c r="L15" s="94">
        <f>SUM(CALCULATION!CY10:DA10)</f>
        <v>61</v>
      </c>
      <c r="M15" s="94">
        <f t="shared" si="4"/>
        <v>74.390243902439025</v>
      </c>
      <c r="N15" s="94">
        <f>SUM(CALCULATION!DC10:DE10)</f>
        <v>52</v>
      </c>
      <c r="O15" s="94">
        <f t="shared" si="5"/>
        <v>81.25</v>
      </c>
      <c r="P15" s="94">
        <f>SUM(CALCULATION!DG10:DI10)</f>
        <v>28</v>
      </c>
      <c r="Q15" s="94">
        <f t="shared" si="6"/>
        <v>100</v>
      </c>
      <c r="R15" s="94">
        <f>SUM(CALCULATION!DK10:DM10)</f>
        <v>40</v>
      </c>
      <c r="S15" s="94">
        <f>R15/57*100</f>
        <v>70.175438596491219</v>
      </c>
      <c r="T15" s="94">
        <f>SUM(CALCULATION!DO10:DQ10)</f>
        <v>12</v>
      </c>
      <c r="U15" s="94">
        <f>T15/15*100</f>
        <v>80</v>
      </c>
      <c r="V15" s="94">
        <f>SUM(CALCULATION!DS10:DU10)</f>
        <v>57</v>
      </c>
      <c r="W15" s="94">
        <f t="shared" si="7"/>
        <v>67.857142857142861</v>
      </c>
      <c r="X15" s="94">
        <f>SUM(CALCULATION!DW10:DY10)</f>
        <v>10</v>
      </c>
      <c r="Y15" s="94">
        <f t="shared" si="8"/>
        <v>71.428571428571431</v>
      </c>
    </row>
    <row r="16" spans="1:30" ht="24.75" customHeight="1">
      <c r="A16" s="6">
        <v>11</v>
      </c>
      <c r="B16" s="7">
        <v>11</v>
      </c>
      <c r="C16" s="93" t="s">
        <v>30</v>
      </c>
      <c r="D16" s="94">
        <f>SUM(CALCULATION!CJ11:CL11)</f>
        <v>58</v>
      </c>
      <c r="E16" s="94">
        <f t="shared" si="0"/>
        <v>86.567164179104466</v>
      </c>
      <c r="F16" s="94">
        <f>SUM(CALCULATION!CN11:CO11)</f>
        <v>28</v>
      </c>
      <c r="G16" s="94">
        <f t="shared" si="1"/>
        <v>100</v>
      </c>
      <c r="H16" s="94">
        <f>SUM(CALCULATION!CQ11:CS11)</f>
        <v>62</v>
      </c>
      <c r="I16" s="94">
        <f t="shared" si="2"/>
        <v>91.17647058823529</v>
      </c>
      <c r="J16" s="94">
        <f>SUM(CALCULATION!CU11:CW11)</f>
        <v>27</v>
      </c>
      <c r="K16" s="94">
        <f t="shared" si="3"/>
        <v>96.428571428571431</v>
      </c>
      <c r="L16" s="94">
        <f>SUM(CALCULATION!CY11:DA11)</f>
        <v>78</v>
      </c>
      <c r="M16" s="94">
        <f t="shared" si="4"/>
        <v>95.121951219512198</v>
      </c>
      <c r="N16" s="94">
        <f>SUM(CALCULATION!DC11:DE11)</f>
        <v>63</v>
      </c>
      <c r="O16" s="94">
        <f t="shared" si="5"/>
        <v>98.4375</v>
      </c>
      <c r="P16" s="94">
        <f>SUM(CALCULATION!DG11:DI11)</f>
        <v>28</v>
      </c>
      <c r="Q16" s="94">
        <f t="shared" si="6"/>
        <v>100</v>
      </c>
      <c r="R16" s="94">
        <f>SUM(CALCULATION!DK11:DM11)</f>
        <v>52</v>
      </c>
      <c r="S16" s="94">
        <f>R16/57*100</f>
        <v>91.228070175438589</v>
      </c>
      <c r="T16" s="94">
        <f>SUM(CALCULATION!DO11:DQ11)</f>
        <v>15</v>
      </c>
      <c r="U16" s="94">
        <f>T16/15*100</f>
        <v>100</v>
      </c>
      <c r="V16" s="94">
        <f>SUM(CALCULATION!DS11:DU11)</f>
        <v>80</v>
      </c>
      <c r="W16" s="94">
        <f t="shared" si="7"/>
        <v>95.238095238095227</v>
      </c>
      <c r="X16" s="94">
        <f>SUM(CALCULATION!DW11:DY11)</f>
        <v>13</v>
      </c>
      <c r="Y16" s="94">
        <f t="shared" si="8"/>
        <v>92.857142857142861</v>
      </c>
    </row>
    <row r="17" spans="1:25" ht="18" customHeight="1">
      <c r="A17" s="6">
        <v>12</v>
      </c>
      <c r="B17" s="7">
        <v>12</v>
      </c>
      <c r="C17" s="93" t="s">
        <v>31</v>
      </c>
      <c r="D17" s="94">
        <f>SUM(CALCULATION!CJ12:CL12)</f>
        <v>50</v>
      </c>
      <c r="E17" s="94">
        <f t="shared" si="0"/>
        <v>74.626865671641795</v>
      </c>
      <c r="F17" s="94">
        <f>SUM(CALCULATION!CN12:CO12)</f>
        <v>26</v>
      </c>
      <c r="G17" s="94">
        <f t="shared" si="1"/>
        <v>92.857142857142861</v>
      </c>
      <c r="H17" s="94">
        <f>SUM(CALCULATION!CQ12:CS12)</f>
        <v>55</v>
      </c>
      <c r="I17" s="94">
        <f t="shared" si="2"/>
        <v>80.882352941176478</v>
      </c>
      <c r="J17" s="94">
        <f>SUM(CALCULATION!CU12:CW12)</f>
        <v>24</v>
      </c>
      <c r="K17" s="94">
        <f t="shared" si="3"/>
        <v>85.714285714285708</v>
      </c>
      <c r="L17" s="94">
        <f>SUM(CALCULATION!CY12:DA12)</f>
        <v>60</v>
      </c>
      <c r="M17" s="94">
        <f t="shared" si="4"/>
        <v>73.170731707317074</v>
      </c>
      <c r="N17" s="94">
        <f>SUM(CALCULATION!DC12:DE12)</f>
        <v>58</v>
      </c>
      <c r="O17" s="94">
        <f t="shared" si="5"/>
        <v>90.625</v>
      </c>
      <c r="P17" s="94">
        <f>SUM(CALCULATION!DG12:DI12)</f>
        <v>23</v>
      </c>
      <c r="Q17" s="94">
        <f t="shared" si="6"/>
        <v>82.142857142857139</v>
      </c>
      <c r="R17" s="94">
        <f>SUM(CALCULATION!DK12:DM12)</f>
        <v>47</v>
      </c>
      <c r="S17" s="94">
        <f>R17/57*100</f>
        <v>82.456140350877192</v>
      </c>
      <c r="T17" s="94">
        <f>SUM(CALCULATION!DO12:DQ12)</f>
        <v>14</v>
      </c>
      <c r="U17" s="94">
        <f>T17/15*100</f>
        <v>93.333333333333329</v>
      </c>
      <c r="V17" s="94">
        <f>SUM(CALCULATION!DS12:DU12)</f>
        <v>60</v>
      </c>
      <c r="W17" s="94">
        <f t="shared" si="7"/>
        <v>71.428571428571431</v>
      </c>
      <c r="X17" s="94">
        <f>SUM(CALCULATION!DW12:DY12)</f>
        <v>14</v>
      </c>
      <c r="Y17" s="94">
        <f t="shared" si="8"/>
        <v>100</v>
      </c>
    </row>
    <row r="18" spans="1:25" ht="18" customHeight="1">
      <c r="A18" s="6">
        <v>13</v>
      </c>
      <c r="B18" s="7">
        <v>13</v>
      </c>
      <c r="C18" s="93" t="s">
        <v>32</v>
      </c>
      <c r="D18" s="94">
        <f>SUM(CALCULATION!CJ13:CL13)</f>
        <v>55</v>
      </c>
      <c r="E18" s="94">
        <f t="shared" si="0"/>
        <v>82.089552238805979</v>
      </c>
      <c r="F18" s="94">
        <f>SUM(CALCULATION!CN13:CO13)</f>
        <v>28</v>
      </c>
      <c r="G18" s="94">
        <f t="shared" si="1"/>
        <v>100</v>
      </c>
      <c r="H18" s="94">
        <f>SUM(CALCULATION!CQ13:CS13)</f>
        <v>63</v>
      </c>
      <c r="I18" s="94">
        <f t="shared" si="2"/>
        <v>92.64705882352942</v>
      </c>
      <c r="J18" s="94">
        <f>SUM(CALCULATION!CU13:CW13)</f>
        <v>28</v>
      </c>
      <c r="K18" s="94">
        <f t="shared" si="3"/>
        <v>100</v>
      </c>
      <c r="L18" s="94">
        <f>SUM(CALCULATION!CY13:DA13)</f>
        <v>79</v>
      </c>
      <c r="M18" s="94">
        <f t="shared" si="4"/>
        <v>96.341463414634148</v>
      </c>
      <c r="N18" s="94">
        <f>SUM(CALCULATION!DC13:DE13)</f>
        <v>61</v>
      </c>
      <c r="O18" s="94">
        <f t="shared" si="5"/>
        <v>95.3125</v>
      </c>
      <c r="P18" s="94">
        <f>SUM(CALCULATION!DG13:DI13)</f>
        <v>28</v>
      </c>
      <c r="Q18" s="94">
        <f t="shared" si="6"/>
        <v>100</v>
      </c>
      <c r="R18" s="94">
        <f>SUM(CALCULATION!DK13:DM13)</f>
        <v>50</v>
      </c>
      <c r="S18" s="94">
        <f>R18/57*100</f>
        <v>87.719298245614027</v>
      </c>
      <c r="T18" s="94">
        <f>SUM(CALCULATION!DO13:DQ13)</f>
        <v>12</v>
      </c>
      <c r="U18" s="94">
        <f>T18/15*100</f>
        <v>80</v>
      </c>
      <c r="V18" s="94">
        <f>SUM(CALCULATION!DS13:DU13)</f>
        <v>74</v>
      </c>
      <c r="W18" s="94">
        <f t="shared" si="7"/>
        <v>88.095238095238088</v>
      </c>
      <c r="X18" s="94">
        <f>SUM(CALCULATION!DW13:DY13)</f>
        <v>13</v>
      </c>
      <c r="Y18" s="94">
        <f t="shared" si="8"/>
        <v>92.857142857142861</v>
      </c>
    </row>
    <row r="19" spans="1:25" ht="22.5">
      <c r="A19" s="6">
        <v>14</v>
      </c>
      <c r="B19" s="7">
        <v>14</v>
      </c>
      <c r="C19" s="93" t="s">
        <v>33</v>
      </c>
      <c r="D19" s="94">
        <f>SUM(CALCULATION!CJ14:CL14)</f>
        <v>63</v>
      </c>
      <c r="E19" s="94">
        <f t="shared" si="0"/>
        <v>94.029850746268664</v>
      </c>
      <c r="F19" s="94">
        <f>SUM(CALCULATION!CN14:CO14)</f>
        <v>28</v>
      </c>
      <c r="G19" s="94">
        <f t="shared" si="1"/>
        <v>100</v>
      </c>
      <c r="H19" s="94">
        <f>SUM(CALCULATION!CQ14:CS14)</f>
        <v>64</v>
      </c>
      <c r="I19" s="94">
        <f t="shared" si="2"/>
        <v>94.117647058823522</v>
      </c>
      <c r="J19" s="94">
        <f>SUM(CALCULATION!CU14:CW14)</f>
        <v>28</v>
      </c>
      <c r="K19" s="94">
        <f t="shared" si="3"/>
        <v>100</v>
      </c>
      <c r="L19" s="94">
        <f>SUM(CALCULATION!CY14:DA14)</f>
        <v>81</v>
      </c>
      <c r="M19" s="94">
        <f t="shared" si="4"/>
        <v>98.780487804878049</v>
      </c>
      <c r="N19" s="94">
        <f>SUM(CALCULATION!DC14:DE14)</f>
        <v>64</v>
      </c>
      <c r="O19" s="94">
        <f t="shared" si="5"/>
        <v>100</v>
      </c>
      <c r="P19" s="94">
        <f>SUM(CALCULATION!DG14:DI14)</f>
        <v>28</v>
      </c>
      <c r="Q19" s="94">
        <f t="shared" si="6"/>
        <v>100</v>
      </c>
      <c r="R19" s="94">
        <f>SUM(CALCULATION!DK14:DM14)</f>
        <v>56</v>
      </c>
      <c r="S19" s="94">
        <f>R19/57*100</f>
        <v>98.245614035087712</v>
      </c>
      <c r="T19" s="94">
        <f>SUM(CALCULATION!DO14:DQ14)</f>
        <v>15</v>
      </c>
      <c r="U19" s="94">
        <f>T19/15*100</f>
        <v>100</v>
      </c>
      <c r="V19" s="94">
        <f>SUM(CALCULATION!DS14:DU14)</f>
        <v>80</v>
      </c>
      <c r="W19" s="94">
        <f t="shared" si="7"/>
        <v>95.238095238095227</v>
      </c>
      <c r="X19" s="94">
        <f>SUM(CALCULATION!DW14:DY14)</f>
        <v>12</v>
      </c>
      <c r="Y19" s="94">
        <f t="shared" si="8"/>
        <v>85.714285714285708</v>
      </c>
    </row>
    <row r="20" spans="1:25" ht="18" customHeight="1">
      <c r="A20" s="6">
        <v>15</v>
      </c>
      <c r="B20" s="7">
        <v>15</v>
      </c>
      <c r="C20" s="93" t="s">
        <v>34</v>
      </c>
      <c r="D20" s="94">
        <f>SUM(CALCULATION!CJ15:CL15)</f>
        <v>57</v>
      </c>
      <c r="E20" s="94">
        <f t="shared" si="0"/>
        <v>85.074626865671647</v>
      </c>
      <c r="F20" s="94">
        <f>SUM(CALCULATION!CN15:CO15)</f>
        <v>28</v>
      </c>
      <c r="G20" s="94">
        <f t="shared" si="1"/>
        <v>100</v>
      </c>
      <c r="H20" s="94">
        <f>SUM(CALCULATION!CQ15:CS15)</f>
        <v>54</v>
      </c>
      <c r="I20" s="94">
        <f t="shared" si="2"/>
        <v>79.411764705882348</v>
      </c>
      <c r="J20" s="94">
        <f>SUM(CALCULATION!CU15:CW15)</f>
        <v>24</v>
      </c>
      <c r="K20" s="94">
        <f t="shared" si="3"/>
        <v>85.714285714285708</v>
      </c>
      <c r="L20" s="94">
        <f>SUM(CALCULATION!CY15:DA15)</f>
        <v>71</v>
      </c>
      <c r="M20" s="94">
        <f t="shared" si="4"/>
        <v>86.58536585365853</v>
      </c>
      <c r="N20" s="94">
        <f>SUM(CALCULATION!DC15:DE15)</f>
        <v>55</v>
      </c>
      <c r="O20" s="94">
        <f t="shared" si="5"/>
        <v>85.9375</v>
      </c>
      <c r="P20" s="94">
        <f>SUM(CALCULATION!DG15:DI15)</f>
        <v>21</v>
      </c>
      <c r="Q20" s="94">
        <f t="shared" si="6"/>
        <v>75</v>
      </c>
      <c r="R20" s="94">
        <f>SUM(CALCULATION!DK15:DM15)</f>
        <v>43</v>
      </c>
      <c r="S20" s="94">
        <f>R20/57*100</f>
        <v>75.438596491228068</v>
      </c>
      <c r="T20" s="94">
        <f>SUM(CALCULATION!DO15:DQ15)</f>
        <v>12</v>
      </c>
      <c r="U20" s="94">
        <f>T20/15*100</f>
        <v>80</v>
      </c>
      <c r="V20" s="94">
        <f>SUM(CALCULATION!DS15:DU15)</f>
        <v>70</v>
      </c>
      <c r="W20" s="94">
        <f t="shared" si="7"/>
        <v>83.333333333333343</v>
      </c>
      <c r="X20" s="94">
        <f>SUM(CALCULATION!DW15:DY15)</f>
        <v>13</v>
      </c>
      <c r="Y20" s="94">
        <f t="shared" si="8"/>
        <v>92.857142857142861</v>
      </c>
    </row>
    <row r="21" spans="1:25" ht="18" customHeight="1">
      <c r="A21" s="6">
        <v>16</v>
      </c>
      <c r="B21" s="7">
        <v>16</v>
      </c>
      <c r="C21" s="93" t="s">
        <v>35</v>
      </c>
      <c r="D21" s="94">
        <f>SUM(CALCULATION!CJ16:CL16)</f>
        <v>59</v>
      </c>
      <c r="E21" s="94">
        <f t="shared" si="0"/>
        <v>88.059701492537314</v>
      </c>
      <c r="F21" s="94">
        <f>SUM(CALCULATION!CN16:CO16)</f>
        <v>26</v>
      </c>
      <c r="G21" s="94">
        <f t="shared" si="1"/>
        <v>92.857142857142861</v>
      </c>
      <c r="H21" s="94">
        <f>SUM(CALCULATION!CQ16:CS16)</f>
        <v>63</v>
      </c>
      <c r="I21" s="94">
        <f t="shared" si="2"/>
        <v>92.64705882352942</v>
      </c>
      <c r="J21" s="94">
        <f>SUM(CALCULATION!CU16:CW16)</f>
        <v>26</v>
      </c>
      <c r="K21" s="94">
        <f t="shared" si="3"/>
        <v>92.857142857142861</v>
      </c>
      <c r="L21" s="94">
        <f>SUM(CALCULATION!CY16:DA16)</f>
        <v>73</v>
      </c>
      <c r="M21" s="94">
        <f t="shared" si="4"/>
        <v>89.024390243902445</v>
      </c>
      <c r="N21" s="94">
        <f>SUM(CALCULATION!DC16:DE16)</f>
        <v>62</v>
      </c>
      <c r="O21" s="94">
        <f t="shared" si="5"/>
        <v>96.875</v>
      </c>
      <c r="P21" s="94">
        <f>SUM(CALCULATION!DG16:DI16)</f>
        <v>26</v>
      </c>
      <c r="Q21" s="94">
        <f t="shared" si="6"/>
        <v>92.857142857142861</v>
      </c>
      <c r="R21" s="94">
        <f>SUM(CALCULATION!DK16:DM16)</f>
        <v>53</v>
      </c>
      <c r="S21" s="94">
        <f>R21/57*100</f>
        <v>92.982456140350877</v>
      </c>
      <c r="T21" s="94">
        <f>SUM(CALCULATION!DO16:DQ16)</f>
        <v>15</v>
      </c>
      <c r="U21" s="94">
        <f>T21/15*100</f>
        <v>100</v>
      </c>
      <c r="V21" s="94">
        <f>SUM(CALCULATION!DS16:DU16)</f>
        <v>73</v>
      </c>
      <c r="W21" s="94">
        <f t="shared" si="7"/>
        <v>86.904761904761912</v>
      </c>
      <c r="X21" s="94">
        <f>SUM(CALCULATION!DW16:DY16)</f>
        <v>11</v>
      </c>
      <c r="Y21" s="94">
        <f t="shared" si="8"/>
        <v>78.571428571428569</v>
      </c>
    </row>
    <row r="22" spans="1:25" ht="18" customHeight="1">
      <c r="A22" s="6">
        <v>17</v>
      </c>
      <c r="B22" s="7">
        <v>17</v>
      </c>
      <c r="C22" s="93" t="s">
        <v>36</v>
      </c>
      <c r="D22" s="94">
        <f>SUM(CALCULATION!CJ17:CL17)</f>
        <v>63</v>
      </c>
      <c r="E22" s="94">
        <f t="shared" si="0"/>
        <v>94.029850746268664</v>
      </c>
      <c r="F22" s="94">
        <f>SUM(CALCULATION!CN17:CO17)</f>
        <v>27</v>
      </c>
      <c r="G22" s="94">
        <f t="shared" si="1"/>
        <v>96.428571428571431</v>
      </c>
      <c r="H22" s="94">
        <f>SUM(CALCULATION!CQ17:CS17)</f>
        <v>64</v>
      </c>
      <c r="I22" s="94">
        <f t="shared" si="2"/>
        <v>94.117647058823522</v>
      </c>
      <c r="J22" s="94">
        <f>SUM(CALCULATION!CU17:CW17)</f>
        <v>27</v>
      </c>
      <c r="K22" s="94">
        <f t="shared" si="3"/>
        <v>96.428571428571431</v>
      </c>
      <c r="L22" s="94">
        <f>SUM(CALCULATION!CY17:DA17)</f>
        <v>77</v>
      </c>
      <c r="M22" s="94">
        <f t="shared" si="4"/>
        <v>93.902439024390233</v>
      </c>
      <c r="N22" s="94">
        <f>SUM(CALCULATION!DC17:DE17)</f>
        <v>58</v>
      </c>
      <c r="O22" s="94">
        <f t="shared" si="5"/>
        <v>90.625</v>
      </c>
      <c r="P22" s="94">
        <f>SUM(CALCULATION!DG17:DI17)</f>
        <v>28</v>
      </c>
      <c r="Q22" s="94">
        <f t="shared" si="6"/>
        <v>100</v>
      </c>
      <c r="R22" s="94">
        <f>SUM(CALCULATION!DK17:DM17)</f>
        <v>55</v>
      </c>
      <c r="S22" s="94">
        <f>R22/57*100</f>
        <v>96.491228070175438</v>
      </c>
      <c r="T22" s="94">
        <f>SUM(CALCULATION!DO17:DQ17)</f>
        <v>15</v>
      </c>
      <c r="U22" s="94">
        <f>T22/15*100</f>
        <v>100</v>
      </c>
      <c r="V22" s="94">
        <f>SUM(CALCULATION!DS17:DU17)</f>
        <v>79</v>
      </c>
      <c r="W22" s="94">
        <f t="shared" si="7"/>
        <v>94.047619047619051</v>
      </c>
      <c r="X22" s="94">
        <f>SUM(CALCULATION!DW17:DY17)</f>
        <v>13</v>
      </c>
      <c r="Y22" s="94">
        <f t="shared" si="8"/>
        <v>92.857142857142861</v>
      </c>
    </row>
    <row r="23" spans="1:25" ht="18" customHeight="1">
      <c r="A23" s="6">
        <v>18</v>
      </c>
      <c r="B23" s="7">
        <v>18</v>
      </c>
      <c r="C23" s="93" t="s">
        <v>37</v>
      </c>
      <c r="D23" s="94">
        <f>SUM(CALCULATION!CJ18:CL18)</f>
        <v>52</v>
      </c>
      <c r="E23" s="94">
        <f t="shared" si="0"/>
        <v>77.611940298507463</v>
      </c>
      <c r="F23" s="94">
        <f>SUM(CALCULATION!CN18:CO18)</f>
        <v>22</v>
      </c>
      <c r="G23" s="94">
        <f t="shared" ref="G23:G40" si="9">F23/30*100</f>
        <v>73.333333333333329</v>
      </c>
      <c r="H23" s="94">
        <f>SUM(CALCULATION!CQ18:CS18)</f>
        <v>56</v>
      </c>
      <c r="I23" s="94">
        <f t="shared" si="2"/>
        <v>82.35294117647058</v>
      </c>
      <c r="J23" s="94">
        <f>SUM(CALCULATION!CU18:CW18)</f>
        <v>23</v>
      </c>
      <c r="K23" s="94">
        <f t="shared" si="3"/>
        <v>82.142857142857139</v>
      </c>
      <c r="L23" s="94">
        <f>SUM(CALCULATION!CY18:DA18)</f>
        <v>64</v>
      </c>
      <c r="M23" s="94">
        <f t="shared" si="4"/>
        <v>78.048780487804876</v>
      </c>
      <c r="N23" s="94">
        <f>SUM(CALCULATION!DC18:DE18)</f>
        <v>58</v>
      </c>
      <c r="O23" s="94">
        <f t="shared" si="5"/>
        <v>90.625</v>
      </c>
      <c r="P23" s="94">
        <f>SUM(CALCULATION!DG18:DI18)</f>
        <v>26</v>
      </c>
      <c r="Q23" s="94">
        <f>P23/29*100</f>
        <v>89.65517241379311</v>
      </c>
      <c r="R23" s="94">
        <f>SUM(CALCULATION!DK18:DM18)</f>
        <v>45</v>
      </c>
      <c r="S23" s="94">
        <f>R23/57*100</f>
        <v>78.94736842105263</v>
      </c>
      <c r="T23" s="94">
        <f>SUM(CALCULATION!DO18:DQ18)</f>
        <v>13</v>
      </c>
      <c r="U23" s="94">
        <f>T23/15*100</f>
        <v>86.666666666666671</v>
      </c>
      <c r="V23" s="94">
        <f>SUM(CALCULATION!DS18:DU18)</f>
        <v>60</v>
      </c>
      <c r="W23" s="94">
        <f t="shared" si="7"/>
        <v>71.428571428571431</v>
      </c>
      <c r="X23" s="94">
        <f>SUM(CALCULATION!DW18:DY18)</f>
        <v>14</v>
      </c>
      <c r="Y23" s="94">
        <f>X23/15*100</f>
        <v>93.333333333333329</v>
      </c>
    </row>
    <row r="24" spans="1:25" ht="18" customHeight="1">
      <c r="A24" s="6">
        <v>19</v>
      </c>
      <c r="B24" s="7">
        <v>19</v>
      </c>
      <c r="C24" s="93" t="s">
        <v>38</v>
      </c>
      <c r="D24" s="94">
        <f>SUM(CALCULATION!CJ19:CL19)</f>
        <v>50</v>
      </c>
      <c r="E24" s="94">
        <f t="shared" si="0"/>
        <v>74.626865671641795</v>
      </c>
      <c r="F24" s="94">
        <f>SUM(CALCULATION!CN19:CO19)</f>
        <v>22</v>
      </c>
      <c r="G24" s="94">
        <f t="shared" si="9"/>
        <v>73.333333333333329</v>
      </c>
      <c r="H24" s="94">
        <f>SUM(CALCULATION!CQ19:CS19)</f>
        <v>59</v>
      </c>
      <c r="I24" s="94">
        <f t="shared" si="2"/>
        <v>86.764705882352942</v>
      </c>
      <c r="J24" s="94">
        <f>SUM(CALCULATION!CU19:CW19)</f>
        <v>26</v>
      </c>
      <c r="K24" s="94">
        <f t="shared" si="3"/>
        <v>92.857142857142861</v>
      </c>
      <c r="L24" s="94">
        <f>SUM(CALCULATION!CY19:DA19)</f>
        <v>72</v>
      </c>
      <c r="M24" s="94">
        <f t="shared" si="4"/>
        <v>87.804878048780495</v>
      </c>
      <c r="N24" s="94">
        <f>SUM(CALCULATION!DC19:DE19)</f>
        <v>57</v>
      </c>
      <c r="O24" s="94">
        <f t="shared" si="5"/>
        <v>89.0625</v>
      </c>
      <c r="P24" s="94">
        <f>SUM(CALCULATION!DG19:DI19)</f>
        <v>22</v>
      </c>
      <c r="Q24" s="94">
        <f t="shared" ref="Q24:Q40" si="10">P24/29*100</f>
        <v>75.862068965517238</v>
      </c>
      <c r="R24" s="94">
        <f>SUM(CALCULATION!DK19:DM19)</f>
        <v>47</v>
      </c>
      <c r="S24" s="94">
        <f>R24/57*100</f>
        <v>82.456140350877192</v>
      </c>
      <c r="T24" s="94">
        <f>SUM(CALCULATION!DO19:DQ19)</f>
        <v>15</v>
      </c>
      <c r="U24" s="94">
        <f>T24/15*100</f>
        <v>100</v>
      </c>
      <c r="V24" s="94">
        <f>SUM(CALCULATION!DS19:DU19)</f>
        <v>66</v>
      </c>
      <c r="W24" s="94">
        <f t="shared" si="7"/>
        <v>78.571428571428569</v>
      </c>
      <c r="X24" s="94">
        <f>SUM(CALCULATION!DW19:DY19)</f>
        <v>13</v>
      </c>
      <c r="Y24" s="94">
        <f t="shared" ref="Y24:Y40" si="11">X24/15*100</f>
        <v>86.666666666666671</v>
      </c>
    </row>
    <row r="25" spans="1:25" ht="18" customHeight="1">
      <c r="A25" s="6">
        <v>20</v>
      </c>
      <c r="B25" s="7">
        <v>20</v>
      </c>
      <c r="C25" s="93" t="s">
        <v>39</v>
      </c>
      <c r="D25" s="94">
        <f>SUM(CALCULATION!CJ20:CL20)</f>
        <v>52</v>
      </c>
      <c r="E25" s="94">
        <f t="shared" si="0"/>
        <v>77.611940298507463</v>
      </c>
      <c r="F25" s="94">
        <f>SUM(CALCULATION!CN20:CO20)</f>
        <v>26</v>
      </c>
      <c r="G25" s="94">
        <f t="shared" si="9"/>
        <v>86.666666666666671</v>
      </c>
      <c r="H25" s="94">
        <f>SUM(CALCULATION!CQ20:CS20)</f>
        <v>56</v>
      </c>
      <c r="I25" s="94">
        <f t="shared" si="2"/>
        <v>82.35294117647058</v>
      </c>
      <c r="J25" s="94">
        <f>SUM(CALCULATION!CU20:CW20)</f>
        <v>20</v>
      </c>
      <c r="K25" s="94">
        <f t="shared" si="3"/>
        <v>71.428571428571431</v>
      </c>
      <c r="L25" s="94">
        <f>SUM(CALCULATION!CY20:DA20)</f>
        <v>69</v>
      </c>
      <c r="M25" s="94">
        <f t="shared" si="4"/>
        <v>84.146341463414629</v>
      </c>
      <c r="N25" s="94">
        <f>SUM(CALCULATION!DC20:DE20)</f>
        <v>54</v>
      </c>
      <c r="O25" s="94">
        <f t="shared" si="5"/>
        <v>84.375</v>
      </c>
      <c r="P25" s="94">
        <f>SUM(CALCULATION!DG20:DI20)</f>
        <v>22</v>
      </c>
      <c r="Q25" s="94">
        <f t="shared" si="10"/>
        <v>75.862068965517238</v>
      </c>
      <c r="R25" s="94">
        <f>SUM(CALCULATION!DK20:DM20)</f>
        <v>50</v>
      </c>
      <c r="S25" s="94">
        <f>R25/57*100</f>
        <v>87.719298245614027</v>
      </c>
      <c r="T25" s="94">
        <f>SUM(CALCULATION!DO20:DQ20)</f>
        <v>15</v>
      </c>
      <c r="U25" s="94">
        <f>T25/15*100</f>
        <v>100</v>
      </c>
      <c r="V25" s="94">
        <f>SUM(CALCULATION!DS20:DU20)</f>
        <v>64</v>
      </c>
      <c r="W25" s="94">
        <f t="shared" si="7"/>
        <v>76.19047619047619</v>
      </c>
      <c r="X25" s="94">
        <f>SUM(CALCULATION!DW20:DY20)</f>
        <v>14</v>
      </c>
      <c r="Y25" s="94">
        <f t="shared" si="11"/>
        <v>93.333333333333329</v>
      </c>
    </row>
    <row r="26" spans="1:25" ht="18" customHeight="1">
      <c r="A26" s="6">
        <v>21</v>
      </c>
      <c r="B26" s="7">
        <v>21</v>
      </c>
      <c r="C26" s="93" t="s">
        <v>40</v>
      </c>
      <c r="D26" s="94">
        <f>SUM(CALCULATION!CJ21:CL21)</f>
        <v>53</v>
      </c>
      <c r="E26" s="94">
        <f t="shared" si="0"/>
        <v>79.104477611940297</v>
      </c>
      <c r="F26" s="94">
        <f>SUM(CALCULATION!CN21:CO21)</f>
        <v>28</v>
      </c>
      <c r="G26" s="94">
        <f t="shared" si="9"/>
        <v>93.333333333333329</v>
      </c>
      <c r="H26" s="94">
        <f>SUM(CALCULATION!CQ21:CS21)</f>
        <v>55</v>
      </c>
      <c r="I26" s="94">
        <f t="shared" si="2"/>
        <v>80.882352941176478</v>
      </c>
      <c r="J26" s="94">
        <f>SUM(CALCULATION!CU21:CW21)</f>
        <v>23</v>
      </c>
      <c r="K26" s="94">
        <f t="shared" si="3"/>
        <v>82.142857142857139</v>
      </c>
      <c r="L26" s="94">
        <f>SUM(CALCULATION!CY21:DA21)</f>
        <v>66</v>
      </c>
      <c r="M26" s="94">
        <f t="shared" si="4"/>
        <v>80.487804878048792</v>
      </c>
      <c r="N26" s="94">
        <f>SUM(CALCULATION!DC21:DE21)</f>
        <v>52</v>
      </c>
      <c r="O26" s="94">
        <f t="shared" si="5"/>
        <v>81.25</v>
      </c>
      <c r="P26" s="94">
        <f>SUM(CALCULATION!DG21:DI21)</f>
        <v>23</v>
      </c>
      <c r="Q26" s="94">
        <f t="shared" si="10"/>
        <v>79.310344827586206</v>
      </c>
      <c r="R26" s="94">
        <f>SUM(CALCULATION!DK21:DM21)</f>
        <v>48</v>
      </c>
      <c r="S26" s="94">
        <f>R26/57*100</f>
        <v>84.210526315789465</v>
      </c>
      <c r="T26" s="94">
        <f>SUM(CALCULATION!DO21:DQ21)</f>
        <v>12</v>
      </c>
      <c r="U26" s="94">
        <f>T26/15*100</f>
        <v>80</v>
      </c>
      <c r="V26" s="94">
        <f>SUM(CALCULATION!DS21:DU21)</f>
        <v>72</v>
      </c>
      <c r="W26" s="94">
        <f t="shared" si="7"/>
        <v>85.714285714285708</v>
      </c>
      <c r="X26" s="94">
        <f>SUM(CALCULATION!DW21:DY21)</f>
        <v>14</v>
      </c>
      <c r="Y26" s="94">
        <f t="shared" si="11"/>
        <v>93.333333333333329</v>
      </c>
    </row>
    <row r="27" spans="1:25" ht="18" customHeight="1">
      <c r="A27" s="6">
        <v>22</v>
      </c>
      <c r="B27" s="7">
        <v>22</v>
      </c>
      <c r="C27" s="93" t="s">
        <v>41</v>
      </c>
      <c r="D27" s="94">
        <f>SUM(CALCULATION!CJ22:CL22)</f>
        <v>58</v>
      </c>
      <c r="E27" s="94">
        <f t="shared" si="0"/>
        <v>86.567164179104466</v>
      </c>
      <c r="F27" s="94">
        <f>SUM(CALCULATION!CN22:CO22)</f>
        <v>25</v>
      </c>
      <c r="G27" s="94">
        <f t="shared" si="9"/>
        <v>83.333333333333343</v>
      </c>
      <c r="H27" s="94">
        <f>SUM(CALCULATION!CQ22:CS22)</f>
        <v>63</v>
      </c>
      <c r="I27" s="94">
        <f t="shared" si="2"/>
        <v>92.64705882352942</v>
      </c>
      <c r="J27" s="94">
        <f>SUM(CALCULATION!CU22:CW22)</f>
        <v>26</v>
      </c>
      <c r="K27" s="94">
        <f t="shared" si="3"/>
        <v>92.857142857142861</v>
      </c>
      <c r="L27" s="94">
        <f>SUM(CALCULATION!CY22:DA22)</f>
        <v>74</v>
      </c>
      <c r="M27" s="94">
        <f t="shared" si="4"/>
        <v>90.243902439024396</v>
      </c>
      <c r="N27" s="94">
        <f>SUM(CALCULATION!DC22:DE22)</f>
        <v>62</v>
      </c>
      <c r="O27" s="94">
        <f t="shared" si="5"/>
        <v>96.875</v>
      </c>
      <c r="P27" s="94">
        <f>SUM(CALCULATION!DG22:DI22)</f>
        <v>25</v>
      </c>
      <c r="Q27" s="94">
        <f t="shared" si="10"/>
        <v>86.206896551724128</v>
      </c>
      <c r="R27" s="94">
        <f>SUM(CALCULATION!DK22:DM22)</f>
        <v>54</v>
      </c>
      <c r="S27" s="94">
        <f>R27/57*100</f>
        <v>94.73684210526315</v>
      </c>
      <c r="T27" s="94">
        <f>SUM(CALCULATION!DO22:DQ22)</f>
        <v>14</v>
      </c>
      <c r="U27" s="94">
        <f>T27/15*100</f>
        <v>93.333333333333329</v>
      </c>
      <c r="V27" s="94">
        <f>SUM(CALCULATION!DS22:DU22)</f>
        <v>76</v>
      </c>
      <c r="W27" s="94">
        <f t="shared" si="7"/>
        <v>90.476190476190482</v>
      </c>
      <c r="X27" s="94">
        <f>SUM(CALCULATION!DW22:DY22)</f>
        <v>12</v>
      </c>
      <c r="Y27" s="94">
        <f t="shared" si="11"/>
        <v>80</v>
      </c>
    </row>
    <row r="28" spans="1:25" ht="18" customHeight="1">
      <c r="A28" s="6">
        <v>23</v>
      </c>
      <c r="B28" s="7">
        <v>23</v>
      </c>
      <c r="C28" s="96" t="s">
        <v>42</v>
      </c>
      <c r="D28" s="94">
        <f>SUM(CALCULATION!CJ23:CL23)</f>
        <v>61</v>
      </c>
      <c r="E28" s="94">
        <f t="shared" si="0"/>
        <v>91.044776119402982</v>
      </c>
      <c r="F28" s="94">
        <f>SUM(CALCULATION!CN23:CO23)</f>
        <v>27</v>
      </c>
      <c r="G28" s="94">
        <f t="shared" si="9"/>
        <v>90</v>
      </c>
      <c r="H28" s="94">
        <f>SUM(CALCULATION!CQ23:CS23)</f>
        <v>58</v>
      </c>
      <c r="I28" s="94">
        <f t="shared" si="2"/>
        <v>85.294117647058826</v>
      </c>
      <c r="J28" s="94">
        <f>SUM(CALCULATION!CU23:CW23)</f>
        <v>28</v>
      </c>
      <c r="K28" s="94">
        <f t="shared" si="3"/>
        <v>100</v>
      </c>
      <c r="L28" s="94">
        <f>SUM(CALCULATION!CY23:DA23)</f>
        <v>77</v>
      </c>
      <c r="M28" s="94">
        <f t="shared" si="4"/>
        <v>93.902439024390233</v>
      </c>
      <c r="N28" s="94">
        <f>SUM(CALCULATION!DC23:DE23)</f>
        <v>61</v>
      </c>
      <c r="O28" s="94">
        <f t="shared" si="5"/>
        <v>95.3125</v>
      </c>
      <c r="P28" s="94">
        <f>SUM(CALCULATION!DG23:DI23)</f>
        <v>29</v>
      </c>
      <c r="Q28" s="94">
        <f t="shared" si="10"/>
        <v>100</v>
      </c>
      <c r="R28" s="94">
        <f>SUM(CALCULATION!DK23:DM23)</f>
        <v>53</v>
      </c>
      <c r="S28" s="94">
        <f>R28/57*100</f>
        <v>92.982456140350877</v>
      </c>
      <c r="T28" s="94">
        <f>SUM(CALCULATION!DO23:DQ23)</f>
        <v>15</v>
      </c>
      <c r="U28" s="94">
        <f>T28/15*100</f>
        <v>100</v>
      </c>
      <c r="V28" s="94">
        <f>SUM(CALCULATION!DS23:DU23)</f>
        <v>69</v>
      </c>
      <c r="W28" s="94">
        <f t="shared" si="7"/>
        <v>82.142857142857139</v>
      </c>
      <c r="X28" s="94">
        <f>SUM(CALCULATION!DW23:DY23)</f>
        <v>14</v>
      </c>
      <c r="Y28" s="94">
        <f t="shared" si="11"/>
        <v>93.333333333333329</v>
      </c>
    </row>
    <row r="29" spans="1:25" ht="18" customHeight="1">
      <c r="A29" s="6">
        <v>24</v>
      </c>
      <c r="B29" s="7">
        <v>24</v>
      </c>
      <c r="C29" s="93" t="s">
        <v>43</v>
      </c>
      <c r="D29" s="94">
        <f>SUM(CALCULATION!CJ24:CL24)</f>
        <v>60</v>
      </c>
      <c r="E29" s="94">
        <f t="shared" si="0"/>
        <v>89.552238805970148</v>
      </c>
      <c r="F29" s="94">
        <f>SUM(CALCULATION!CN24:CO24)</f>
        <v>26</v>
      </c>
      <c r="G29" s="94">
        <f t="shared" si="9"/>
        <v>86.666666666666671</v>
      </c>
      <c r="H29" s="94">
        <f>SUM(CALCULATION!CQ24:CS24)</f>
        <v>66</v>
      </c>
      <c r="I29" s="94">
        <f t="shared" si="2"/>
        <v>97.058823529411768</v>
      </c>
      <c r="J29" s="94">
        <f>SUM(CALCULATION!CU24:CW24)</f>
        <v>27</v>
      </c>
      <c r="K29" s="94">
        <f t="shared" si="3"/>
        <v>96.428571428571431</v>
      </c>
      <c r="L29" s="94">
        <f>SUM(CALCULATION!CY24:DA24)</f>
        <v>80</v>
      </c>
      <c r="M29" s="94">
        <f t="shared" si="4"/>
        <v>97.560975609756099</v>
      </c>
      <c r="N29" s="94">
        <f>SUM(CALCULATION!DC24:DE24)</f>
        <v>64</v>
      </c>
      <c r="O29" s="94">
        <f t="shared" si="5"/>
        <v>100</v>
      </c>
      <c r="P29" s="94">
        <f>SUM(CALCULATION!DG24:DI24)</f>
        <v>26</v>
      </c>
      <c r="Q29" s="94">
        <f t="shared" si="10"/>
        <v>89.65517241379311</v>
      </c>
      <c r="R29" s="94">
        <f>SUM(CALCULATION!DK24:DM24)</f>
        <v>53</v>
      </c>
      <c r="S29" s="94">
        <f>R29/57*100</f>
        <v>92.982456140350877</v>
      </c>
      <c r="T29" s="94">
        <f>SUM(CALCULATION!DO24:DQ24)</f>
        <v>15</v>
      </c>
      <c r="U29" s="94">
        <f>T29/15*100</f>
        <v>100</v>
      </c>
      <c r="V29" s="94">
        <f>SUM(CALCULATION!DS24:DU24)</f>
        <v>79</v>
      </c>
      <c r="W29" s="94">
        <f t="shared" si="7"/>
        <v>94.047619047619051</v>
      </c>
      <c r="X29" s="94">
        <f>SUM(CALCULATION!DW24:DY24)</f>
        <v>15</v>
      </c>
      <c r="Y29" s="94">
        <f t="shared" si="11"/>
        <v>100</v>
      </c>
    </row>
    <row r="30" spans="1:25" ht="18" customHeight="1">
      <c r="A30" s="6">
        <v>25</v>
      </c>
      <c r="B30" s="7">
        <v>25</v>
      </c>
      <c r="C30" s="93" t="s">
        <v>44</v>
      </c>
      <c r="D30" s="94">
        <f>SUM(CALCULATION!CJ25:CL25)</f>
        <v>60</v>
      </c>
      <c r="E30" s="94">
        <f t="shared" si="0"/>
        <v>89.552238805970148</v>
      </c>
      <c r="F30" s="94">
        <f>SUM(CALCULATION!CN25:CO25)</f>
        <v>24</v>
      </c>
      <c r="G30" s="94">
        <f t="shared" si="9"/>
        <v>80</v>
      </c>
      <c r="H30" s="94">
        <f>SUM(CALCULATION!CQ25:CS25)</f>
        <v>58</v>
      </c>
      <c r="I30" s="94">
        <f t="shared" si="2"/>
        <v>85.294117647058826</v>
      </c>
      <c r="J30" s="94">
        <f>SUM(CALCULATION!CU25:CW25)</f>
        <v>24</v>
      </c>
      <c r="K30" s="94">
        <f t="shared" si="3"/>
        <v>85.714285714285708</v>
      </c>
      <c r="L30" s="94">
        <f>SUM(CALCULATION!CY25:DA25)</f>
        <v>76</v>
      </c>
      <c r="M30" s="94">
        <f t="shared" si="4"/>
        <v>92.682926829268297</v>
      </c>
      <c r="N30" s="94">
        <f>SUM(CALCULATION!DC25:DE25)</f>
        <v>61</v>
      </c>
      <c r="O30" s="94">
        <f t="shared" si="5"/>
        <v>95.3125</v>
      </c>
      <c r="P30" s="94">
        <f>SUM(CALCULATION!DG25:DI25)</f>
        <v>26</v>
      </c>
      <c r="Q30" s="94">
        <f t="shared" si="10"/>
        <v>89.65517241379311</v>
      </c>
      <c r="R30" s="94">
        <f>SUM(CALCULATION!DK25:DM25)</f>
        <v>53</v>
      </c>
      <c r="S30" s="94">
        <f>R30/57*100</f>
        <v>92.982456140350877</v>
      </c>
      <c r="T30" s="94">
        <f>SUM(CALCULATION!DO25:DQ25)</f>
        <v>14</v>
      </c>
      <c r="U30" s="94">
        <f>T30/15*100</f>
        <v>93.333333333333329</v>
      </c>
      <c r="V30" s="94">
        <f>SUM(CALCULATION!DS25:DU25)</f>
        <v>77</v>
      </c>
      <c r="W30" s="94">
        <f t="shared" si="7"/>
        <v>91.666666666666657</v>
      </c>
      <c r="X30" s="94">
        <f>SUM(CALCULATION!DW25:DY25)</f>
        <v>15</v>
      </c>
      <c r="Y30" s="94">
        <f t="shared" si="11"/>
        <v>100</v>
      </c>
    </row>
    <row r="31" spans="1:25" ht="18" customHeight="1">
      <c r="A31" s="6">
        <v>26</v>
      </c>
      <c r="B31" s="7">
        <v>26</v>
      </c>
      <c r="C31" s="93" t="s">
        <v>45</v>
      </c>
      <c r="D31" s="94">
        <f>SUM(CALCULATION!CJ26:CL26)</f>
        <v>58</v>
      </c>
      <c r="E31" s="94">
        <f t="shared" si="0"/>
        <v>86.567164179104466</v>
      </c>
      <c r="F31" s="94">
        <f>SUM(CALCULATION!CN26:CO26)</f>
        <v>27</v>
      </c>
      <c r="G31" s="94">
        <f t="shared" si="9"/>
        <v>90</v>
      </c>
      <c r="H31" s="94">
        <f>SUM(CALCULATION!CQ26:CS26)</f>
        <v>66</v>
      </c>
      <c r="I31" s="94">
        <f t="shared" si="2"/>
        <v>97.058823529411768</v>
      </c>
      <c r="J31" s="94">
        <f>SUM(CALCULATION!CU26:CW26)</f>
        <v>26</v>
      </c>
      <c r="K31" s="94">
        <f t="shared" si="3"/>
        <v>92.857142857142861</v>
      </c>
      <c r="L31" s="94">
        <f>SUM(CALCULATION!CY26:DA26)</f>
        <v>74</v>
      </c>
      <c r="M31" s="94">
        <f t="shared" si="4"/>
        <v>90.243902439024396</v>
      </c>
      <c r="N31" s="94">
        <f>SUM(CALCULATION!DC26:DE26)</f>
        <v>63</v>
      </c>
      <c r="O31" s="94">
        <f t="shared" si="5"/>
        <v>98.4375</v>
      </c>
      <c r="P31" s="94">
        <f>SUM(CALCULATION!DG26:DI26)</f>
        <v>29</v>
      </c>
      <c r="Q31" s="94">
        <f t="shared" si="10"/>
        <v>100</v>
      </c>
      <c r="R31" s="94">
        <f>SUM(CALCULATION!DK26:DM26)</f>
        <v>53</v>
      </c>
      <c r="S31" s="94">
        <f>R31/57*100</f>
        <v>92.982456140350877</v>
      </c>
      <c r="T31" s="94">
        <f>SUM(CALCULATION!DO26:DQ26)</f>
        <v>15</v>
      </c>
      <c r="U31" s="94">
        <f>T31/15*100</f>
        <v>100</v>
      </c>
      <c r="V31" s="94">
        <f>SUM(CALCULATION!DS26:DU26)</f>
        <v>77</v>
      </c>
      <c r="W31" s="94">
        <f t="shared" si="7"/>
        <v>91.666666666666657</v>
      </c>
      <c r="X31" s="94">
        <f>SUM(CALCULATION!DW26:DY26)</f>
        <v>15</v>
      </c>
      <c r="Y31" s="94">
        <f t="shared" si="11"/>
        <v>100</v>
      </c>
    </row>
    <row r="32" spans="1:25" ht="18" customHeight="1">
      <c r="A32" s="6">
        <v>27</v>
      </c>
      <c r="B32" s="7">
        <v>27</v>
      </c>
      <c r="C32" s="93" t="s">
        <v>46</v>
      </c>
      <c r="D32" s="94">
        <f>SUM(CALCULATION!CJ27:CL27)</f>
        <v>49</v>
      </c>
      <c r="E32" s="94">
        <f t="shared" si="0"/>
        <v>73.134328358208961</v>
      </c>
      <c r="F32" s="94">
        <f>SUM(CALCULATION!CN27:CO27)</f>
        <v>26</v>
      </c>
      <c r="G32" s="94">
        <f t="shared" si="9"/>
        <v>86.666666666666671</v>
      </c>
      <c r="H32" s="94">
        <f>SUM(CALCULATION!CQ27:CS27)</f>
        <v>60</v>
      </c>
      <c r="I32" s="94">
        <f t="shared" si="2"/>
        <v>88.235294117647058</v>
      </c>
      <c r="J32" s="94">
        <f>SUM(CALCULATION!CU27:CW27)</f>
        <v>22</v>
      </c>
      <c r="K32" s="94">
        <f t="shared" si="3"/>
        <v>78.571428571428569</v>
      </c>
      <c r="L32" s="94">
        <f>SUM(CALCULATION!CY27:DA27)</f>
        <v>63</v>
      </c>
      <c r="M32" s="94">
        <f t="shared" si="4"/>
        <v>76.829268292682926</v>
      </c>
      <c r="N32" s="94">
        <f>SUM(CALCULATION!DC27:DE27)</f>
        <v>53</v>
      </c>
      <c r="O32" s="94">
        <f t="shared" si="5"/>
        <v>82.8125</v>
      </c>
      <c r="P32" s="94">
        <f>SUM(CALCULATION!DG27:DI27)</f>
        <v>27</v>
      </c>
      <c r="Q32" s="94">
        <f t="shared" si="10"/>
        <v>93.103448275862064</v>
      </c>
      <c r="R32" s="94">
        <f>SUM(CALCULATION!DK27:DM27)</f>
        <v>50</v>
      </c>
      <c r="S32" s="94">
        <f>R32/57*100</f>
        <v>87.719298245614027</v>
      </c>
      <c r="T32" s="94">
        <f>SUM(CALCULATION!DO27:DQ27)</f>
        <v>14</v>
      </c>
      <c r="U32" s="94">
        <f>T32/15*100</f>
        <v>93.333333333333329</v>
      </c>
      <c r="V32" s="94">
        <f>SUM(CALCULATION!DS27:DU27)</f>
        <v>64</v>
      </c>
      <c r="W32" s="94">
        <f t="shared" si="7"/>
        <v>76.19047619047619</v>
      </c>
      <c r="X32" s="94">
        <f>SUM(CALCULATION!DW27:DY27)</f>
        <v>14</v>
      </c>
      <c r="Y32" s="94">
        <f t="shared" si="11"/>
        <v>93.333333333333329</v>
      </c>
    </row>
    <row r="33" spans="1:25" ht="18" customHeight="1">
      <c r="A33" s="6">
        <v>28</v>
      </c>
      <c r="B33" s="7">
        <v>28</v>
      </c>
      <c r="C33" s="93" t="s">
        <v>47</v>
      </c>
      <c r="D33" s="94">
        <f>SUM(CALCULATION!CJ28:CL28)</f>
        <v>45</v>
      </c>
      <c r="E33" s="94">
        <f t="shared" si="0"/>
        <v>67.164179104477611</v>
      </c>
      <c r="F33" s="94">
        <f>SUM(CALCULATION!CN28:CO28)</f>
        <v>21</v>
      </c>
      <c r="G33" s="94">
        <f t="shared" si="9"/>
        <v>70</v>
      </c>
      <c r="H33" s="94">
        <f>SUM(CALCULATION!CQ28:CS28)</f>
        <v>41</v>
      </c>
      <c r="I33" s="94">
        <f t="shared" si="2"/>
        <v>60.294117647058819</v>
      </c>
      <c r="J33" s="94">
        <f>SUM(CALCULATION!CU28:CW28)</f>
        <v>21</v>
      </c>
      <c r="K33" s="94">
        <f t="shared" si="3"/>
        <v>75</v>
      </c>
      <c r="L33" s="94">
        <f>SUM(CALCULATION!CY28:DA28)</f>
        <v>60</v>
      </c>
      <c r="M33" s="94">
        <f t="shared" si="4"/>
        <v>73.170731707317074</v>
      </c>
      <c r="N33" s="94">
        <f>SUM(CALCULATION!DC28:DE28)</f>
        <v>48</v>
      </c>
      <c r="O33" s="94">
        <f t="shared" si="5"/>
        <v>75</v>
      </c>
      <c r="P33" s="94">
        <f>SUM(CALCULATION!DG28:DI28)</f>
        <v>25</v>
      </c>
      <c r="Q33" s="94">
        <f t="shared" si="10"/>
        <v>86.206896551724128</v>
      </c>
      <c r="R33" s="94">
        <f>SUM(CALCULATION!DK28:DM28)</f>
        <v>44</v>
      </c>
      <c r="S33" s="94">
        <f>R33/57*100</f>
        <v>77.192982456140342</v>
      </c>
      <c r="T33" s="94">
        <f>SUM(CALCULATION!DO28:DQ28)</f>
        <v>9</v>
      </c>
      <c r="U33" s="94">
        <f>T33/15*100</f>
        <v>60</v>
      </c>
      <c r="V33" s="94">
        <f>SUM(CALCULATION!DS28:DU28)</f>
        <v>61</v>
      </c>
      <c r="W33" s="94">
        <f t="shared" si="7"/>
        <v>72.61904761904762</v>
      </c>
      <c r="X33" s="94">
        <f>SUM(CALCULATION!DW28:DY28)</f>
        <v>11</v>
      </c>
      <c r="Y33" s="94">
        <f t="shared" si="11"/>
        <v>73.333333333333329</v>
      </c>
    </row>
    <row r="34" spans="1:25" ht="18" customHeight="1">
      <c r="A34" s="6">
        <v>29</v>
      </c>
      <c r="B34" s="7">
        <v>29</v>
      </c>
      <c r="C34" s="93" t="s">
        <v>48</v>
      </c>
      <c r="D34" s="94">
        <f>SUM(CALCULATION!CJ29:CL29)</f>
        <v>51</v>
      </c>
      <c r="E34" s="94">
        <f t="shared" si="0"/>
        <v>76.119402985074629</v>
      </c>
      <c r="F34" s="94">
        <f>SUM(CALCULATION!CN29:CO29)</f>
        <v>22</v>
      </c>
      <c r="G34" s="94">
        <f t="shared" si="9"/>
        <v>73.333333333333329</v>
      </c>
      <c r="H34" s="94">
        <f>SUM(CALCULATION!CQ29:CS29)</f>
        <v>60</v>
      </c>
      <c r="I34" s="94">
        <f t="shared" si="2"/>
        <v>88.235294117647058</v>
      </c>
      <c r="J34" s="94">
        <f>SUM(CALCULATION!CU29:CW29)</f>
        <v>28</v>
      </c>
      <c r="K34" s="94">
        <f t="shared" si="3"/>
        <v>100</v>
      </c>
      <c r="L34" s="94">
        <f>SUM(CALCULATION!CY29:DA29)</f>
        <v>67</v>
      </c>
      <c r="M34" s="94">
        <f t="shared" si="4"/>
        <v>81.707317073170728</v>
      </c>
      <c r="N34" s="94">
        <f>SUM(CALCULATION!DC29:DE29)</f>
        <v>51</v>
      </c>
      <c r="O34" s="94">
        <f t="shared" si="5"/>
        <v>79.6875</v>
      </c>
      <c r="P34" s="94">
        <f>SUM(CALCULATION!DG29:DI29)</f>
        <v>22</v>
      </c>
      <c r="Q34" s="94">
        <f t="shared" si="10"/>
        <v>75.862068965517238</v>
      </c>
      <c r="R34" s="94">
        <f>SUM(CALCULATION!DK29:DM29)</f>
        <v>49</v>
      </c>
      <c r="S34" s="94">
        <f>R34/57*100</f>
        <v>85.964912280701753</v>
      </c>
      <c r="T34" s="94">
        <f>SUM(CALCULATION!DO29:DQ29)</f>
        <v>11</v>
      </c>
      <c r="U34" s="94">
        <f>T34/15*100</f>
        <v>73.333333333333329</v>
      </c>
      <c r="V34" s="94">
        <f>SUM(CALCULATION!DS29:DU29)</f>
        <v>62</v>
      </c>
      <c r="W34" s="94">
        <f t="shared" si="7"/>
        <v>73.80952380952381</v>
      </c>
      <c r="X34" s="94">
        <f>SUM(CALCULATION!DW29:DY29)</f>
        <v>15</v>
      </c>
      <c r="Y34" s="94">
        <f t="shared" si="11"/>
        <v>100</v>
      </c>
    </row>
    <row r="35" spans="1:25" ht="18" customHeight="1">
      <c r="A35" s="6">
        <v>30</v>
      </c>
      <c r="B35" s="7">
        <v>30</v>
      </c>
      <c r="C35" s="93" t="s">
        <v>49</v>
      </c>
      <c r="D35" s="94">
        <f>SUM(CALCULATION!CJ30:CL30)</f>
        <v>55</v>
      </c>
      <c r="E35" s="94">
        <f t="shared" si="0"/>
        <v>82.089552238805979</v>
      </c>
      <c r="F35" s="94">
        <f>SUM(CALCULATION!CN30:CO30)</f>
        <v>26</v>
      </c>
      <c r="G35" s="94">
        <f t="shared" si="9"/>
        <v>86.666666666666671</v>
      </c>
      <c r="H35" s="94">
        <f>SUM(CALCULATION!CQ30:CS30)</f>
        <v>63</v>
      </c>
      <c r="I35" s="94">
        <f t="shared" si="2"/>
        <v>92.64705882352942</v>
      </c>
      <c r="J35" s="94">
        <f>SUM(CALCULATION!CU30:CW30)</f>
        <v>28</v>
      </c>
      <c r="K35" s="94">
        <f t="shared" si="3"/>
        <v>100</v>
      </c>
      <c r="L35" s="94">
        <f>SUM(CALCULATION!CY30:DA30)</f>
        <v>76</v>
      </c>
      <c r="M35" s="94">
        <f t="shared" si="4"/>
        <v>92.682926829268297</v>
      </c>
      <c r="N35" s="94">
        <f>SUM(CALCULATION!DC30:DE30)</f>
        <v>61</v>
      </c>
      <c r="O35" s="94">
        <f t="shared" si="5"/>
        <v>95.3125</v>
      </c>
      <c r="P35" s="94">
        <f>SUM(CALCULATION!DG30:DI30)</f>
        <v>26</v>
      </c>
      <c r="Q35" s="94">
        <f t="shared" si="10"/>
        <v>89.65517241379311</v>
      </c>
      <c r="R35" s="94">
        <f>SUM(CALCULATION!DK30:DM30)</f>
        <v>53</v>
      </c>
      <c r="S35" s="94">
        <f>R35/57*100</f>
        <v>92.982456140350877</v>
      </c>
      <c r="T35" s="94">
        <f>SUM(CALCULATION!DO30:DQ30)</f>
        <v>14</v>
      </c>
      <c r="U35" s="94">
        <f>T35/15*100</f>
        <v>93.333333333333329</v>
      </c>
      <c r="V35" s="94">
        <f>SUM(CALCULATION!DS30:DU30)</f>
        <v>70</v>
      </c>
      <c r="W35" s="94">
        <f t="shared" si="7"/>
        <v>83.333333333333343</v>
      </c>
      <c r="X35" s="94">
        <f>SUM(CALCULATION!DW30:DY30)</f>
        <v>14</v>
      </c>
      <c r="Y35" s="94">
        <f t="shared" si="11"/>
        <v>93.333333333333329</v>
      </c>
    </row>
    <row r="36" spans="1:25" ht="18" customHeight="1">
      <c r="A36" s="6">
        <v>31</v>
      </c>
      <c r="B36" s="7">
        <v>31</v>
      </c>
      <c r="C36" s="93" t="s">
        <v>50</v>
      </c>
      <c r="D36" s="94">
        <f>SUM(CALCULATION!CJ31:CL31)</f>
        <v>57</v>
      </c>
      <c r="E36" s="94">
        <f t="shared" si="0"/>
        <v>85.074626865671647</v>
      </c>
      <c r="F36" s="94">
        <f>SUM(CALCULATION!CN31:CO31)</f>
        <v>25</v>
      </c>
      <c r="G36" s="94">
        <f t="shared" si="9"/>
        <v>83.333333333333343</v>
      </c>
      <c r="H36" s="94">
        <f>SUM(CALCULATION!CQ31:CS31)</f>
        <v>60</v>
      </c>
      <c r="I36" s="94">
        <f t="shared" si="2"/>
        <v>88.235294117647058</v>
      </c>
      <c r="J36" s="94">
        <f>SUM(CALCULATION!CU31:CW31)</f>
        <v>28</v>
      </c>
      <c r="K36" s="94">
        <f t="shared" si="3"/>
        <v>100</v>
      </c>
      <c r="L36" s="94">
        <f>SUM(CALCULATION!CY31:DA31)</f>
        <v>73</v>
      </c>
      <c r="M36" s="94">
        <f t="shared" si="4"/>
        <v>89.024390243902445</v>
      </c>
      <c r="N36" s="94">
        <f>SUM(CALCULATION!DC31:DE31)</f>
        <v>60</v>
      </c>
      <c r="O36" s="94">
        <f t="shared" si="5"/>
        <v>93.75</v>
      </c>
      <c r="P36" s="94">
        <f>SUM(CALCULATION!DG31:DI31)</f>
        <v>28</v>
      </c>
      <c r="Q36" s="94">
        <f t="shared" si="10"/>
        <v>96.551724137931032</v>
      </c>
      <c r="R36" s="94">
        <f>SUM(CALCULATION!DK31:DM31)</f>
        <v>50</v>
      </c>
      <c r="S36" s="94">
        <f>R36/57*100</f>
        <v>87.719298245614027</v>
      </c>
      <c r="T36" s="94">
        <f>SUM(CALCULATION!DO31:DQ31)</f>
        <v>13</v>
      </c>
      <c r="U36" s="94">
        <f>T36/15*100</f>
        <v>86.666666666666671</v>
      </c>
      <c r="V36" s="94">
        <f>SUM(CALCULATION!DS31:DU31)</f>
        <v>73</v>
      </c>
      <c r="W36" s="94">
        <f t="shared" si="7"/>
        <v>86.904761904761912</v>
      </c>
      <c r="X36" s="94">
        <f>SUM(CALCULATION!DW31:DY31)</f>
        <v>13</v>
      </c>
      <c r="Y36" s="94">
        <f t="shared" si="11"/>
        <v>86.666666666666671</v>
      </c>
    </row>
    <row r="37" spans="1:25" ht="18" customHeight="1">
      <c r="A37" s="6">
        <v>32</v>
      </c>
      <c r="B37" s="7">
        <v>32</v>
      </c>
      <c r="C37" s="93" t="s">
        <v>51</v>
      </c>
      <c r="D37" s="94">
        <f>SUM(CALCULATION!CJ32:CL32)</f>
        <v>56</v>
      </c>
      <c r="E37" s="94">
        <f t="shared" si="0"/>
        <v>83.582089552238799</v>
      </c>
      <c r="F37" s="94">
        <f>SUM(CALCULATION!CN32:CO32)</f>
        <v>23</v>
      </c>
      <c r="G37" s="94">
        <f t="shared" si="9"/>
        <v>76.666666666666671</v>
      </c>
      <c r="H37" s="94">
        <f>SUM(CALCULATION!CQ32:CS32)</f>
        <v>56</v>
      </c>
      <c r="I37" s="94">
        <f t="shared" si="2"/>
        <v>82.35294117647058</v>
      </c>
      <c r="J37" s="94">
        <f>SUM(CALCULATION!CU32:CW32)</f>
        <v>23</v>
      </c>
      <c r="K37" s="94">
        <f t="shared" si="3"/>
        <v>82.142857142857139</v>
      </c>
      <c r="L37" s="94">
        <f>SUM(CALCULATION!CY32:DA32)</f>
        <v>65</v>
      </c>
      <c r="M37" s="94">
        <f t="shared" si="4"/>
        <v>79.268292682926827</v>
      </c>
      <c r="N37" s="94">
        <f>SUM(CALCULATION!DC32:DE32)</f>
        <v>53</v>
      </c>
      <c r="O37" s="94">
        <f t="shared" si="5"/>
        <v>82.8125</v>
      </c>
      <c r="P37" s="94">
        <f>SUM(CALCULATION!DG32:DI32)</f>
        <v>27</v>
      </c>
      <c r="Q37" s="94">
        <f t="shared" si="10"/>
        <v>93.103448275862064</v>
      </c>
      <c r="R37" s="94">
        <f>SUM(CALCULATION!DK32:DM32)</f>
        <v>47</v>
      </c>
      <c r="S37" s="94">
        <f>R37/57*100</f>
        <v>82.456140350877192</v>
      </c>
      <c r="T37" s="94">
        <f>SUM(CALCULATION!DO32:DQ32)</f>
        <v>14</v>
      </c>
      <c r="U37" s="94">
        <f>T37/15*100</f>
        <v>93.333333333333329</v>
      </c>
      <c r="V37" s="94">
        <f>SUM(CALCULATION!DS32:DU32)</f>
        <v>67</v>
      </c>
      <c r="W37" s="94">
        <f t="shared" si="7"/>
        <v>79.761904761904773</v>
      </c>
      <c r="X37" s="94">
        <f>SUM(CALCULATION!DW32:DY32)</f>
        <v>11</v>
      </c>
      <c r="Y37" s="94">
        <f t="shared" si="11"/>
        <v>73.333333333333329</v>
      </c>
    </row>
    <row r="38" spans="1:25" ht="22.5" customHeight="1">
      <c r="A38" s="6">
        <v>33</v>
      </c>
      <c r="B38" s="7">
        <v>33</v>
      </c>
      <c r="C38" s="93" t="s">
        <v>52</v>
      </c>
      <c r="D38" s="94">
        <f>SUM(CALCULATION!CJ33:CL33)</f>
        <v>59</v>
      </c>
      <c r="E38" s="94">
        <f t="shared" si="0"/>
        <v>88.059701492537314</v>
      </c>
      <c r="F38" s="94">
        <f>SUM(CALCULATION!CN33:CO33)</f>
        <v>28</v>
      </c>
      <c r="G38" s="94">
        <f t="shared" si="9"/>
        <v>93.333333333333329</v>
      </c>
      <c r="H38" s="94">
        <f>SUM(CALCULATION!CQ33:CS33)</f>
        <v>59</v>
      </c>
      <c r="I38" s="94">
        <f t="shared" si="2"/>
        <v>86.764705882352942</v>
      </c>
      <c r="J38" s="94">
        <f>SUM(CALCULATION!CU33:CW33)</f>
        <v>26</v>
      </c>
      <c r="K38" s="94">
        <f t="shared" si="3"/>
        <v>92.857142857142861</v>
      </c>
      <c r="L38" s="94">
        <f>SUM(CALCULATION!CY33:DA33)</f>
        <v>75</v>
      </c>
      <c r="M38" s="94">
        <f t="shared" si="4"/>
        <v>91.463414634146346</v>
      </c>
      <c r="N38" s="94">
        <f>SUM(CALCULATION!DC33:DE33)</f>
        <v>60</v>
      </c>
      <c r="O38" s="94">
        <f t="shared" si="5"/>
        <v>93.75</v>
      </c>
      <c r="P38" s="94">
        <f>SUM(CALCULATION!DG33:DI33)</f>
        <v>27</v>
      </c>
      <c r="Q38" s="94">
        <f t="shared" si="10"/>
        <v>93.103448275862064</v>
      </c>
      <c r="R38" s="94">
        <f>SUM(CALCULATION!DK33:DM33)</f>
        <v>51</v>
      </c>
      <c r="S38" s="94">
        <f>R38/57*100</f>
        <v>89.473684210526315</v>
      </c>
      <c r="T38" s="94">
        <f>SUM(CALCULATION!DO33:DQ33)</f>
        <v>15</v>
      </c>
      <c r="U38" s="94">
        <f>T38/15*100</f>
        <v>100</v>
      </c>
      <c r="V38" s="94">
        <f>SUM(CALCULATION!DS33:DU33)</f>
        <v>75</v>
      </c>
      <c r="W38" s="94">
        <f t="shared" si="7"/>
        <v>89.285714285714292</v>
      </c>
      <c r="X38" s="94">
        <f>SUM(CALCULATION!DW33:DY33)</f>
        <v>14</v>
      </c>
      <c r="Y38" s="94">
        <f t="shared" si="11"/>
        <v>93.333333333333329</v>
      </c>
    </row>
    <row r="39" spans="1:25" ht="18" customHeight="1">
      <c r="A39" s="6">
        <v>34</v>
      </c>
      <c r="B39" s="7">
        <v>34</v>
      </c>
      <c r="C39" s="97" t="s">
        <v>53</v>
      </c>
      <c r="D39" s="94">
        <f>SUM(CALCULATION!CJ34:CL34)</f>
        <v>41</v>
      </c>
      <c r="E39" s="94">
        <f t="shared" si="0"/>
        <v>61.194029850746269</v>
      </c>
      <c r="F39" s="94">
        <f>SUM(CALCULATION!CN34:CO34)</f>
        <v>23</v>
      </c>
      <c r="G39" s="94">
        <f t="shared" si="9"/>
        <v>76.666666666666671</v>
      </c>
      <c r="H39" s="94">
        <f>SUM(CALCULATION!CQ34:CS34)</f>
        <v>54</v>
      </c>
      <c r="I39" s="94">
        <f t="shared" si="2"/>
        <v>79.411764705882348</v>
      </c>
      <c r="J39" s="94">
        <f>SUM(CALCULATION!CU34:CW34)</f>
        <v>16</v>
      </c>
      <c r="K39" s="94">
        <f t="shared" si="3"/>
        <v>57.142857142857139</v>
      </c>
      <c r="L39" s="94">
        <f>SUM(CALCULATION!CY34:DA34)</f>
        <v>65</v>
      </c>
      <c r="M39" s="94">
        <f t="shared" si="4"/>
        <v>79.268292682926827</v>
      </c>
      <c r="N39" s="94">
        <f>SUM(CALCULATION!DC34:DE34)</f>
        <v>44</v>
      </c>
      <c r="O39" s="94">
        <f t="shared" si="5"/>
        <v>68.75</v>
      </c>
      <c r="P39" s="94">
        <f>SUM(CALCULATION!DG34:DI34)</f>
        <v>22</v>
      </c>
      <c r="Q39" s="94">
        <f t="shared" si="10"/>
        <v>75.862068965517238</v>
      </c>
      <c r="R39" s="94">
        <f>SUM(CALCULATION!DK34:DM34)</f>
        <v>39</v>
      </c>
      <c r="S39" s="94">
        <f>R39/57*100</f>
        <v>68.421052631578945</v>
      </c>
      <c r="T39" s="94">
        <f>SUM(CALCULATION!DO34:DQ34)</f>
        <v>11</v>
      </c>
      <c r="U39" s="94">
        <f>T39/15*100</f>
        <v>73.333333333333329</v>
      </c>
      <c r="V39" s="94">
        <f>SUM(CALCULATION!DS34:DU34)</f>
        <v>58</v>
      </c>
      <c r="W39" s="94">
        <f t="shared" si="7"/>
        <v>69.047619047619051</v>
      </c>
      <c r="X39" s="94">
        <f>SUM(CALCULATION!DW34:DY34)</f>
        <v>11</v>
      </c>
      <c r="Y39" s="94">
        <f t="shared" si="11"/>
        <v>73.333333333333329</v>
      </c>
    </row>
    <row r="40" spans="1:25" ht="18" customHeight="1">
      <c r="A40" s="6">
        <v>35</v>
      </c>
      <c r="B40" s="7">
        <v>35</v>
      </c>
      <c r="C40" s="98" t="s">
        <v>54</v>
      </c>
      <c r="D40" s="94">
        <f>SUM(CALCULATION!CJ35:CL35)</f>
        <v>17</v>
      </c>
      <c r="E40" s="94">
        <f t="shared" si="0"/>
        <v>25.373134328358208</v>
      </c>
      <c r="F40" s="94">
        <f>SUM(CALCULATION!CN35:CO35)</f>
        <v>6</v>
      </c>
      <c r="G40" s="94">
        <f t="shared" si="9"/>
        <v>20</v>
      </c>
      <c r="H40" s="94">
        <f>SUM(CALCULATION!CQ35:CS35)</f>
        <v>3</v>
      </c>
      <c r="I40" s="94">
        <f t="shared" si="2"/>
        <v>4.4117647058823533</v>
      </c>
      <c r="J40" s="94">
        <f>SUM(CALCULATION!CU35:CW35)</f>
        <v>2</v>
      </c>
      <c r="K40" s="94">
        <f t="shared" si="3"/>
        <v>7.1428571428571423</v>
      </c>
      <c r="L40" s="94">
        <f>SUM(CALCULATION!CY35:DA35)</f>
        <v>14</v>
      </c>
      <c r="M40" s="94">
        <f t="shared" si="4"/>
        <v>17.073170731707318</v>
      </c>
      <c r="N40" s="94">
        <f>SUM(CALCULATION!DC35:DE35)</f>
        <v>9</v>
      </c>
      <c r="O40" s="94">
        <f t="shared" si="5"/>
        <v>14.0625</v>
      </c>
      <c r="P40" s="94">
        <f>SUM(CALCULATION!DG35:DI35)</f>
        <v>8</v>
      </c>
      <c r="Q40" s="94">
        <f t="shared" si="10"/>
        <v>27.586206896551722</v>
      </c>
      <c r="R40" s="94">
        <f>SUM(CALCULATION!DK35:DM35)</f>
        <v>13</v>
      </c>
      <c r="S40" s="94">
        <f>R40/57*100</f>
        <v>22.807017543859647</v>
      </c>
      <c r="T40" s="94">
        <f>SUM(CALCULATION!DO35:DQ35)</f>
        <v>3</v>
      </c>
      <c r="U40" s="94">
        <f>T40/15*100</f>
        <v>20</v>
      </c>
      <c r="V40" s="94">
        <f>SUM(CALCULATION!DS35:DU35)</f>
        <v>0</v>
      </c>
      <c r="W40" s="94">
        <f t="shared" si="7"/>
        <v>0</v>
      </c>
      <c r="X40" s="94">
        <f>SUM(CALCULATION!DW35:DY35)</f>
        <v>0</v>
      </c>
      <c r="Y40" s="94">
        <f t="shared" si="11"/>
        <v>0</v>
      </c>
    </row>
    <row r="41" spans="1:25">
      <c r="A41" s="6">
        <v>36</v>
      </c>
      <c r="B41" s="15"/>
    </row>
    <row r="42" spans="1:25">
      <c r="A42" s="6">
        <v>37</v>
      </c>
      <c r="B42" s="15"/>
    </row>
    <row r="43" spans="1:25">
      <c r="A43" s="6">
        <v>38</v>
      </c>
    </row>
    <row r="44" spans="1:25">
      <c r="A44" s="6">
        <v>39</v>
      </c>
    </row>
    <row r="45" spans="1:25">
      <c r="A45" s="6">
        <v>40</v>
      </c>
    </row>
    <row r="46" spans="1:25">
      <c r="A46" s="6">
        <v>41</v>
      </c>
    </row>
    <row r="47" spans="1:25">
      <c r="A47" s="6">
        <v>42</v>
      </c>
    </row>
    <row r="48" spans="1:25">
      <c r="A48" s="6">
        <v>43</v>
      </c>
    </row>
    <row r="49" spans="1:1">
      <c r="A49" s="6">
        <v>44</v>
      </c>
    </row>
    <row r="50" spans="1:1">
      <c r="A50" s="6">
        <v>45</v>
      </c>
    </row>
    <row r="51" spans="1:1">
      <c r="A51" s="6">
        <v>46</v>
      </c>
    </row>
    <row r="52" spans="1:1">
      <c r="A52" s="6">
        <v>47</v>
      </c>
    </row>
    <row r="53" spans="1:1">
      <c r="A53" s="6">
        <v>48</v>
      </c>
    </row>
    <row r="54" spans="1:1">
      <c r="A54" s="6">
        <v>49</v>
      </c>
    </row>
    <row r="55" spans="1:1">
      <c r="A55" s="6">
        <v>50</v>
      </c>
    </row>
    <row r="56" spans="1:1">
      <c r="A56" s="6">
        <v>51</v>
      </c>
    </row>
    <row r="57" spans="1:1">
      <c r="A57" s="6">
        <v>52</v>
      </c>
    </row>
    <row r="58" spans="1:1">
      <c r="A58" s="6">
        <v>53</v>
      </c>
    </row>
    <row r="59" spans="1:1">
      <c r="A59" s="6">
        <v>54</v>
      </c>
    </row>
    <row r="60" spans="1:1">
      <c r="A60" s="6">
        <v>55</v>
      </c>
    </row>
    <row r="61" spans="1:1">
      <c r="A61" s="6">
        <v>56</v>
      </c>
    </row>
    <row r="62" spans="1:1">
      <c r="A62" s="6">
        <v>57</v>
      </c>
    </row>
    <row r="63" spans="1:1">
      <c r="A63" s="6">
        <v>58</v>
      </c>
    </row>
  </sheetData>
  <mergeCells count="21">
    <mergeCell ref="N4:O4"/>
    <mergeCell ref="B1:Y1"/>
    <mergeCell ref="B2:Y2"/>
    <mergeCell ref="B3:B5"/>
    <mergeCell ref="C3:C5"/>
    <mergeCell ref="D3:G3"/>
    <mergeCell ref="H3:K3"/>
    <mergeCell ref="L3:M3"/>
    <mergeCell ref="N3:Q3"/>
    <mergeCell ref="R3:U3"/>
    <mergeCell ref="V3:Y3"/>
    <mergeCell ref="D4:E4"/>
    <mergeCell ref="F4:G4"/>
    <mergeCell ref="H4:I4"/>
    <mergeCell ref="J4:K4"/>
    <mergeCell ref="L4:M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scale="8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3"/>
  <sheetViews>
    <sheetView topLeftCell="A3" zoomScale="90" zoomScaleNormal="90" workbookViewId="0">
      <selection activeCell="A10" sqref="A10:XFD10"/>
    </sheetView>
  </sheetViews>
  <sheetFormatPr defaultColWidth="9" defaultRowHeight="15"/>
  <cols>
    <col min="1" max="1" width="5.28515625" customWidth="1"/>
    <col min="2" max="2" width="27.42578125" customWidth="1"/>
    <col min="3" max="13" width="13.42578125" style="19" customWidth="1"/>
  </cols>
  <sheetData>
    <row r="1" spans="1:13" ht="23.25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66"/>
    </row>
    <row r="2" spans="1:13" ht="23.25">
      <c r="A2" s="57" t="s">
        <v>55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66"/>
    </row>
    <row r="3" spans="1:13">
      <c r="A3" s="60" t="s">
        <v>2</v>
      </c>
      <c r="B3" s="63" t="s">
        <v>3</v>
      </c>
      <c r="C3" s="59" t="s">
        <v>4</v>
      </c>
      <c r="D3" s="59"/>
      <c r="E3" s="59" t="s">
        <v>5</v>
      </c>
      <c r="F3" s="59"/>
      <c r="G3" s="4" t="s">
        <v>6</v>
      </c>
      <c r="H3" s="59" t="s">
        <v>7</v>
      </c>
      <c r="I3" s="59"/>
      <c r="J3" s="59" t="s">
        <v>8</v>
      </c>
      <c r="K3" s="59"/>
      <c r="L3" s="59" t="s">
        <v>9</v>
      </c>
      <c r="M3" s="59"/>
    </row>
    <row r="4" spans="1:13" ht="72">
      <c r="A4" s="61"/>
      <c r="B4" s="64"/>
      <c r="C4" s="40" t="s">
        <v>17</v>
      </c>
      <c r="D4" s="40" t="s">
        <v>56</v>
      </c>
      <c r="E4" s="40" t="s">
        <v>57</v>
      </c>
      <c r="F4" s="40" t="s">
        <v>58</v>
      </c>
      <c r="G4" s="40" t="s">
        <v>59</v>
      </c>
      <c r="H4" s="40" t="s">
        <v>60</v>
      </c>
      <c r="I4" s="40" t="s">
        <v>61</v>
      </c>
      <c r="J4" s="40" t="s">
        <v>62</v>
      </c>
      <c r="K4" s="40" t="s">
        <v>63</v>
      </c>
      <c r="L4" s="40" t="s">
        <v>62</v>
      </c>
      <c r="M4" s="40" t="s">
        <v>64</v>
      </c>
    </row>
    <row r="5" spans="1:13" ht="24">
      <c r="A5" s="62"/>
      <c r="B5" s="65"/>
      <c r="C5" s="40" t="s">
        <v>19</v>
      </c>
      <c r="D5" s="40" t="s">
        <v>19</v>
      </c>
      <c r="E5" s="40" t="s">
        <v>19</v>
      </c>
      <c r="F5" s="40" t="s">
        <v>19</v>
      </c>
      <c r="G5" s="40" t="s">
        <v>19</v>
      </c>
      <c r="H5" s="40" t="s">
        <v>19</v>
      </c>
      <c r="I5" s="40" t="s">
        <v>19</v>
      </c>
      <c r="J5" s="40" t="s">
        <v>19</v>
      </c>
      <c r="K5" s="40" t="s">
        <v>19</v>
      </c>
      <c r="L5" s="40" t="s">
        <v>19</v>
      </c>
      <c r="M5" s="40" t="s">
        <v>19</v>
      </c>
    </row>
    <row r="6" spans="1:13">
      <c r="A6" s="6">
        <v>1</v>
      </c>
      <c r="B6" s="8" t="s">
        <v>20</v>
      </c>
      <c r="C6" s="19">
        <v>7</v>
      </c>
      <c r="D6" s="19">
        <v>4</v>
      </c>
      <c r="E6" s="19">
        <v>17</v>
      </c>
      <c r="F6" s="19">
        <v>6</v>
      </c>
      <c r="G6" s="18">
        <v>13</v>
      </c>
      <c r="H6" s="19">
        <v>7</v>
      </c>
      <c r="I6" s="19">
        <v>9</v>
      </c>
      <c r="J6" s="19">
        <v>10</v>
      </c>
      <c r="K6" s="19">
        <v>4</v>
      </c>
      <c r="L6" s="19">
        <v>9</v>
      </c>
      <c r="M6" s="19">
        <v>3</v>
      </c>
    </row>
    <row r="7" spans="1:13">
      <c r="A7" s="6">
        <v>2</v>
      </c>
      <c r="B7" s="8" t="s">
        <v>21</v>
      </c>
      <c r="C7" s="19">
        <v>6</v>
      </c>
      <c r="D7" s="19">
        <v>4</v>
      </c>
      <c r="E7" s="19">
        <v>17</v>
      </c>
      <c r="F7" s="19">
        <v>6</v>
      </c>
      <c r="G7" s="18">
        <v>13</v>
      </c>
      <c r="H7" s="19">
        <v>7</v>
      </c>
      <c r="I7" s="19">
        <v>9</v>
      </c>
      <c r="J7" s="19">
        <v>10</v>
      </c>
      <c r="K7" s="19">
        <v>4</v>
      </c>
      <c r="L7" s="19">
        <v>9</v>
      </c>
      <c r="M7" s="19">
        <v>3</v>
      </c>
    </row>
    <row r="8" spans="1:13">
      <c r="A8" s="6">
        <v>3</v>
      </c>
      <c r="B8" s="8" t="s">
        <v>22</v>
      </c>
      <c r="C8" s="19">
        <v>6</v>
      </c>
      <c r="D8" s="19">
        <v>4</v>
      </c>
      <c r="E8" s="19">
        <v>16</v>
      </c>
      <c r="F8" s="19">
        <v>6</v>
      </c>
      <c r="G8" s="18">
        <v>10</v>
      </c>
      <c r="H8" s="19">
        <v>7</v>
      </c>
      <c r="I8" s="19">
        <v>9</v>
      </c>
      <c r="J8" s="19">
        <v>10</v>
      </c>
      <c r="K8" s="19">
        <v>4</v>
      </c>
      <c r="L8" s="19">
        <v>9</v>
      </c>
      <c r="M8" s="19">
        <v>2</v>
      </c>
    </row>
    <row r="9" spans="1:13">
      <c r="A9" s="6">
        <v>4</v>
      </c>
      <c r="B9" s="8" t="s">
        <v>23</v>
      </c>
      <c r="C9" s="19">
        <v>6</v>
      </c>
      <c r="D9" s="19">
        <v>4</v>
      </c>
      <c r="E9" s="19">
        <v>14</v>
      </c>
      <c r="F9" s="19">
        <v>4</v>
      </c>
      <c r="G9" s="18">
        <v>11</v>
      </c>
      <c r="H9" s="19">
        <v>5</v>
      </c>
      <c r="I9" s="19">
        <v>6</v>
      </c>
      <c r="J9" s="19">
        <v>9</v>
      </c>
      <c r="K9" s="19">
        <v>3</v>
      </c>
      <c r="L9" s="19">
        <v>9</v>
      </c>
      <c r="M9" s="19">
        <v>3</v>
      </c>
    </row>
    <row r="10" spans="1:13">
      <c r="A10" s="6">
        <v>5</v>
      </c>
      <c r="B10" s="8" t="s">
        <v>24</v>
      </c>
      <c r="C10" s="19">
        <v>6</v>
      </c>
      <c r="D10" s="19">
        <v>4</v>
      </c>
      <c r="E10" s="19">
        <v>14</v>
      </c>
      <c r="F10" s="19">
        <v>6</v>
      </c>
      <c r="G10" s="18">
        <v>11</v>
      </c>
      <c r="H10" s="19">
        <v>6</v>
      </c>
      <c r="I10" s="19">
        <v>9</v>
      </c>
      <c r="J10" s="19">
        <v>8</v>
      </c>
      <c r="K10" s="19">
        <v>3</v>
      </c>
      <c r="L10" s="19">
        <v>9</v>
      </c>
      <c r="M10" s="19">
        <v>3</v>
      </c>
    </row>
    <row r="11" spans="1:13">
      <c r="A11" s="6">
        <v>6</v>
      </c>
      <c r="B11" s="8" t="s">
        <v>25</v>
      </c>
      <c r="C11" s="19">
        <v>6</v>
      </c>
      <c r="D11" s="19">
        <v>4</v>
      </c>
      <c r="E11" s="19">
        <v>14</v>
      </c>
      <c r="F11" s="19">
        <v>6</v>
      </c>
      <c r="G11" s="18">
        <v>9</v>
      </c>
      <c r="H11" s="19">
        <v>7</v>
      </c>
      <c r="I11" s="19">
        <v>8</v>
      </c>
      <c r="J11" s="19">
        <v>10</v>
      </c>
      <c r="K11" s="19">
        <v>4</v>
      </c>
      <c r="L11" s="19">
        <v>9</v>
      </c>
      <c r="M11" s="19">
        <v>3</v>
      </c>
    </row>
    <row r="12" spans="1:13">
      <c r="A12" s="6">
        <v>7</v>
      </c>
      <c r="B12" s="8" t="s">
        <v>26</v>
      </c>
      <c r="C12" s="19">
        <v>6</v>
      </c>
      <c r="D12" s="19">
        <v>4</v>
      </c>
      <c r="E12" s="19">
        <v>16</v>
      </c>
      <c r="F12" s="19">
        <v>6</v>
      </c>
      <c r="G12" s="18">
        <v>11</v>
      </c>
      <c r="H12" s="19">
        <v>7</v>
      </c>
      <c r="I12" s="19">
        <v>9</v>
      </c>
      <c r="J12" s="19">
        <v>10</v>
      </c>
      <c r="K12" s="19">
        <v>4</v>
      </c>
      <c r="L12" s="19">
        <v>9</v>
      </c>
      <c r="M12" s="19">
        <v>3</v>
      </c>
    </row>
    <row r="13" spans="1:13">
      <c r="A13" s="6">
        <v>8</v>
      </c>
      <c r="B13" s="8" t="s">
        <v>27</v>
      </c>
      <c r="C13" s="19">
        <v>4</v>
      </c>
      <c r="D13" s="19">
        <v>4</v>
      </c>
      <c r="E13" s="19">
        <v>16</v>
      </c>
      <c r="F13" s="19">
        <v>6</v>
      </c>
      <c r="G13" s="18">
        <v>13</v>
      </c>
      <c r="H13" s="19">
        <v>6</v>
      </c>
      <c r="I13" s="19">
        <v>6</v>
      </c>
      <c r="J13" s="19">
        <v>10</v>
      </c>
      <c r="K13" s="19">
        <v>4</v>
      </c>
      <c r="L13" s="19">
        <v>7</v>
      </c>
      <c r="M13" s="19">
        <v>3</v>
      </c>
    </row>
    <row r="14" spans="1:13">
      <c r="A14" s="6">
        <v>9</v>
      </c>
      <c r="B14" s="8" t="s">
        <v>28</v>
      </c>
      <c r="C14" s="19">
        <v>5</v>
      </c>
      <c r="D14" s="19">
        <v>4</v>
      </c>
      <c r="E14" s="19">
        <v>9</v>
      </c>
      <c r="F14" s="19">
        <v>4</v>
      </c>
      <c r="G14" s="18">
        <v>9</v>
      </c>
      <c r="H14" s="19">
        <v>4</v>
      </c>
      <c r="I14" s="19">
        <v>5</v>
      </c>
      <c r="J14" s="19">
        <v>8</v>
      </c>
      <c r="K14" s="19">
        <v>1</v>
      </c>
      <c r="L14" s="19">
        <v>6</v>
      </c>
      <c r="M14" s="19">
        <v>2</v>
      </c>
    </row>
    <row r="15" spans="1:13">
      <c r="A15" s="6">
        <v>10</v>
      </c>
      <c r="B15" s="8" t="s">
        <v>29</v>
      </c>
      <c r="C15" s="19">
        <v>5</v>
      </c>
      <c r="D15" s="19">
        <v>4</v>
      </c>
      <c r="E15" s="19">
        <v>15</v>
      </c>
      <c r="F15" s="19">
        <v>4</v>
      </c>
      <c r="G15" s="18">
        <v>11</v>
      </c>
      <c r="H15" s="19">
        <v>6</v>
      </c>
      <c r="I15" s="19">
        <v>9</v>
      </c>
      <c r="J15" s="19">
        <v>6</v>
      </c>
      <c r="K15" s="19">
        <v>4</v>
      </c>
      <c r="L15" s="19">
        <v>8</v>
      </c>
      <c r="M15" s="19">
        <v>3</v>
      </c>
    </row>
    <row r="16" spans="1:13">
      <c r="A16" s="6">
        <v>11</v>
      </c>
      <c r="B16" s="8" t="s">
        <v>30</v>
      </c>
      <c r="C16" s="19">
        <v>7</v>
      </c>
      <c r="D16" s="19">
        <v>4</v>
      </c>
      <c r="E16" s="19">
        <v>14</v>
      </c>
      <c r="F16" s="19">
        <v>6</v>
      </c>
      <c r="G16" s="18">
        <v>13</v>
      </c>
      <c r="H16" s="19">
        <v>7</v>
      </c>
      <c r="I16" s="19">
        <v>9</v>
      </c>
      <c r="J16" s="19">
        <v>10</v>
      </c>
      <c r="K16" s="19">
        <v>4</v>
      </c>
      <c r="L16" s="19">
        <v>10</v>
      </c>
      <c r="M16" s="19">
        <v>3</v>
      </c>
    </row>
    <row r="17" spans="1:13">
      <c r="A17" s="6">
        <v>12</v>
      </c>
      <c r="B17" s="8" t="s">
        <v>31</v>
      </c>
      <c r="C17" s="19">
        <v>6</v>
      </c>
      <c r="D17" s="19">
        <v>4</v>
      </c>
      <c r="E17" s="19">
        <v>13</v>
      </c>
      <c r="F17" s="19">
        <v>4</v>
      </c>
      <c r="G17" s="18">
        <v>9</v>
      </c>
      <c r="H17" s="19">
        <v>5</v>
      </c>
      <c r="I17" s="19">
        <v>6</v>
      </c>
      <c r="J17" s="19">
        <v>6</v>
      </c>
      <c r="K17" s="19">
        <v>4</v>
      </c>
      <c r="L17" s="19">
        <v>7</v>
      </c>
      <c r="M17" s="19">
        <v>3</v>
      </c>
    </row>
    <row r="18" spans="1:13">
      <c r="A18" s="6">
        <v>13</v>
      </c>
      <c r="B18" s="8" t="s">
        <v>32</v>
      </c>
      <c r="C18" s="19">
        <v>7</v>
      </c>
      <c r="D18" s="19">
        <v>4</v>
      </c>
      <c r="E18" s="19">
        <v>17</v>
      </c>
      <c r="F18" s="19">
        <v>6</v>
      </c>
      <c r="G18" s="18">
        <v>13</v>
      </c>
      <c r="H18" s="19">
        <v>7</v>
      </c>
      <c r="I18" s="19">
        <v>9</v>
      </c>
      <c r="J18" s="19">
        <v>8</v>
      </c>
      <c r="K18" s="19">
        <v>4</v>
      </c>
      <c r="L18" s="19">
        <v>9</v>
      </c>
      <c r="M18" s="19">
        <v>3</v>
      </c>
    </row>
    <row r="19" spans="1:13" ht="22.5">
      <c r="A19" s="6">
        <v>14</v>
      </c>
      <c r="B19" s="8" t="s">
        <v>33</v>
      </c>
      <c r="C19" s="19">
        <v>7</v>
      </c>
      <c r="D19" s="19">
        <v>4</v>
      </c>
      <c r="E19" s="19">
        <v>15</v>
      </c>
      <c r="F19" s="19">
        <v>6</v>
      </c>
      <c r="G19" s="18">
        <v>13</v>
      </c>
      <c r="H19" s="19">
        <v>7</v>
      </c>
      <c r="I19" s="19">
        <v>9</v>
      </c>
      <c r="J19" s="19">
        <v>10</v>
      </c>
      <c r="K19" s="19">
        <v>4</v>
      </c>
      <c r="L19" s="19">
        <v>9</v>
      </c>
      <c r="M19" s="19">
        <v>3</v>
      </c>
    </row>
    <row r="20" spans="1:13">
      <c r="A20" s="6">
        <v>15</v>
      </c>
      <c r="B20" s="8" t="s">
        <v>34</v>
      </c>
      <c r="C20" s="19">
        <v>5</v>
      </c>
      <c r="D20" s="19">
        <v>4</v>
      </c>
      <c r="E20" s="19">
        <v>10</v>
      </c>
      <c r="F20" s="19">
        <v>2</v>
      </c>
      <c r="G20" s="18">
        <v>6</v>
      </c>
      <c r="H20" s="19">
        <v>4</v>
      </c>
      <c r="I20" s="19">
        <v>4</v>
      </c>
      <c r="J20" s="19">
        <v>4</v>
      </c>
      <c r="K20" s="19">
        <v>2</v>
      </c>
      <c r="L20" s="19">
        <v>5</v>
      </c>
      <c r="M20" s="19">
        <v>3</v>
      </c>
    </row>
    <row r="21" spans="1:13">
      <c r="A21" s="6">
        <v>16</v>
      </c>
      <c r="B21" s="8" t="s">
        <v>35</v>
      </c>
      <c r="C21" s="19">
        <v>6</v>
      </c>
      <c r="D21" s="19">
        <v>4</v>
      </c>
      <c r="E21" s="19">
        <v>16</v>
      </c>
      <c r="F21" s="19">
        <v>6</v>
      </c>
      <c r="G21" s="18">
        <v>11</v>
      </c>
      <c r="H21" s="19">
        <v>7</v>
      </c>
      <c r="I21" s="19">
        <v>8</v>
      </c>
      <c r="J21" s="19">
        <v>10</v>
      </c>
      <c r="K21" s="19">
        <v>4</v>
      </c>
      <c r="L21" s="19">
        <v>9</v>
      </c>
      <c r="M21" s="19">
        <v>2</v>
      </c>
    </row>
    <row r="22" spans="1:13">
      <c r="A22" s="6">
        <v>17</v>
      </c>
      <c r="B22" s="8" t="s">
        <v>36</v>
      </c>
      <c r="C22" s="19">
        <v>7</v>
      </c>
      <c r="D22" s="19">
        <v>4</v>
      </c>
      <c r="E22" s="19">
        <v>17</v>
      </c>
      <c r="F22" s="19">
        <v>6</v>
      </c>
      <c r="G22" s="18">
        <v>13</v>
      </c>
      <c r="H22" s="19">
        <v>7</v>
      </c>
      <c r="I22" s="19">
        <v>9</v>
      </c>
      <c r="J22" s="19">
        <v>9</v>
      </c>
      <c r="K22" s="19">
        <v>4</v>
      </c>
      <c r="L22" s="19">
        <v>9</v>
      </c>
      <c r="M22" s="19">
        <v>2</v>
      </c>
    </row>
    <row r="23" spans="1:13">
      <c r="A23" s="6">
        <v>18</v>
      </c>
      <c r="B23" s="8" t="s">
        <v>37</v>
      </c>
      <c r="C23" s="19">
        <v>5</v>
      </c>
      <c r="D23" s="19">
        <v>4</v>
      </c>
      <c r="E23" s="19">
        <v>13</v>
      </c>
      <c r="F23" s="19">
        <v>2</v>
      </c>
      <c r="G23" s="18">
        <v>11</v>
      </c>
      <c r="H23" s="19">
        <v>4</v>
      </c>
      <c r="I23" s="19">
        <v>6</v>
      </c>
      <c r="J23" s="19">
        <v>7</v>
      </c>
      <c r="K23" s="19">
        <v>2</v>
      </c>
      <c r="L23" s="19">
        <v>5</v>
      </c>
      <c r="M23" s="19">
        <v>3</v>
      </c>
    </row>
    <row r="24" spans="1:13">
      <c r="A24" s="6">
        <v>19</v>
      </c>
      <c r="B24" s="8" t="s">
        <v>38</v>
      </c>
      <c r="C24" s="19">
        <v>5</v>
      </c>
      <c r="D24" s="19">
        <v>6</v>
      </c>
      <c r="E24" s="19">
        <v>17</v>
      </c>
      <c r="F24" s="19">
        <v>4</v>
      </c>
      <c r="G24" s="18">
        <v>13</v>
      </c>
      <c r="H24" s="19">
        <v>7</v>
      </c>
      <c r="I24" s="19">
        <v>7</v>
      </c>
      <c r="J24" s="19">
        <v>9</v>
      </c>
      <c r="K24" s="19">
        <v>4</v>
      </c>
      <c r="L24" s="19">
        <v>7</v>
      </c>
      <c r="M24" s="19">
        <v>2</v>
      </c>
    </row>
    <row r="25" spans="1:13">
      <c r="A25" s="6">
        <v>20</v>
      </c>
      <c r="B25" s="8" t="s">
        <v>39</v>
      </c>
      <c r="C25" s="19">
        <v>5</v>
      </c>
      <c r="D25" s="19">
        <v>4</v>
      </c>
      <c r="E25" s="19">
        <v>14</v>
      </c>
      <c r="F25" s="19">
        <v>2</v>
      </c>
      <c r="G25" s="18">
        <v>13</v>
      </c>
      <c r="H25" s="19">
        <v>5</v>
      </c>
      <c r="I25" s="19">
        <v>6</v>
      </c>
      <c r="J25" s="19">
        <v>8</v>
      </c>
      <c r="K25" s="19">
        <v>4</v>
      </c>
      <c r="L25" s="19">
        <v>5</v>
      </c>
      <c r="M25" s="19">
        <v>3</v>
      </c>
    </row>
    <row r="26" spans="1:13">
      <c r="A26" s="6">
        <v>21</v>
      </c>
      <c r="B26" s="8" t="s">
        <v>40</v>
      </c>
      <c r="C26" s="19">
        <v>6</v>
      </c>
      <c r="D26" s="19">
        <v>6</v>
      </c>
      <c r="E26" s="19">
        <v>19</v>
      </c>
      <c r="F26" s="19">
        <v>6</v>
      </c>
      <c r="G26" s="18">
        <v>13</v>
      </c>
      <c r="H26" s="19">
        <v>7</v>
      </c>
      <c r="I26" s="19">
        <v>7</v>
      </c>
      <c r="J26" s="19">
        <v>9</v>
      </c>
      <c r="K26" s="19">
        <v>4</v>
      </c>
      <c r="L26" s="19">
        <v>9</v>
      </c>
      <c r="M26" s="19">
        <v>3</v>
      </c>
    </row>
    <row r="27" spans="1:13">
      <c r="A27" s="6">
        <v>22</v>
      </c>
      <c r="B27" s="8" t="s">
        <v>41</v>
      </c>
      <c r="C27" s="19">
        <v>6</v>
      </c>
      <c r="D27" s="19">
        <v>6</v>
      </c>
      <c r="E27" s="19">
        <v>15</v>
      </c>
      <c r="F27" s="19">
        <v>6</v>
      </c>
      <c r="G27" s="18">
        <v>13</v>
      </c>
      <c r="H27" s="19">
        <v>7</v>
      </c>
      <c r="I27" s="19">
        <v>7</v>
      </c>
      <c r="J27" s="19">
        <v>9</v>
      </c>
      <c r="K27" s="19">
        <v>4</v>
      </c>
      <c r="L27" s="19">
        <v>9</v>
      </c>
      <c r="M27" s="19">
        <v>4</v>
      </c>
    </row>
    <row r="28" spans="1:13">
      <c r="A28" s="6">
        <v>23</v>
      </c>
      <c r="B28" s="12" t="s">
        <v>42</v>
      </c>
      <c r="C28" s="19">
        <v>7</v>
      </c>
      <c r="D28" s="19">
        <v>6</v>
      </c>
      <c r="E28" s="19">
        <v>15</v>
      </c>
      <c r="F28" s="19">
        <v>6</v>
      </c>
      <c r="G28" s="18">
        <v>13</v>
      </c>
      <c r="H28" s="19">
        <v>7</v>
      </c>
      <c r="I28" s="19">
        <v>7</v>
      </c>
      <c r="J28" s="19">
        <v>10</v>
      </c>
      <c r="K28" s="19">
        <v>4</v>
      </c>
      <c r="L28" s="19">
        <v>7</v>
      </c>
      <c r="M28" s="19">
        <v>3</v>
      </c>
    </row>
    <row r="29" spans="1:13">
      <c r="A29" s="6">
        <v>24</v>
      </c>
      <c r="B29" s="8" t="s">
        <v>43</v>
      </c>
      <c r="C29" s="19">
        <v>7</v>
      </c>
      <c r="D29" s="19">
        <v>6</v>
      </c>
      <c r="E29" s="19">
        <v>17</v>
      </c>
      <c r="F29" s="19">
        <v>6</v>
      </c>
      <c r="G29" s="18">
        <v>13</v>
      </c>
      <c r="H29" s="19">
        <v>7</v>
      </c>
      <c r="I29" s="19">
        <v>6</v>
      </c>
      <c r="J29" s="19">
        <v>9</v>
      </c>
      <c r="K29" s="19">
        <v>4</v>
      </c>
      <c r="L29" s="19">
        <v>9</v>
      </c>
      <c r="M29" s="19">
        <v>4</v>
      </c>
    </row>
    <row r="30" spans="1:13">
      <c r="A30" s="6">
        <v>25</v>
      </c>
      <c r="B30" s="8" t="s">
        <v>44</v>
      </c>
      <c r="C30" s="19">
        <v>6</v>
      </c>
      <c r="D30" s="19">
        <v>4</v>
      </c>
      <c r="E30" s="19">
        <v>14</v>
      </c>
      <c r="F30" s="19">
        <v>4</v>
      </c>
      <c r="G30" s="18">
        <v>11</v>
      </c>
      <c r="H30" s="19">
        <v>5</v>
      </c>
      <c r="I30" s="19">
        <v>6</v>
      </c>
      <c r="J30" s="19">
        <v>9</v>
      </c>
      <c r="K30" s="19">
        <v>4</v>
      </c>
      <c r="L30" s="19">
        <v>7</v>
      </c>
      <c r="M30" s="19">
        <v>4</v>
      </c>
    </row>
    <row r="31" spans="1:13">
      <c r="A31" s="6">
        <v>26</v>
      </c>
      <c r="B31" s="8" t="s">
        <v>45</v>
      </c>
      <c r="C31" s="19">
        <v>5</v>
      </c>
      <c r="D31" s="19">
        <v>6</v>
      </c>
      <c r="E31" s="19">
        <v>16</v>
      </c>
      <c r="F31" s="19">
        <v>4</v>
      </c>
      <c r="G31" s="18">
        <v>11</v>
      </c>
      <c r="H31" s="19">
        <v>6</v>
      </c>
      <c r="I31" s="19">
        <v>7</v>
      </c>
      <c r="J31" s="19">
        <v>8</v>
      </c>
      <c r="K31" s="19">
        <v>4</v>
      </c>
      <c r="L31" s="19">
        <v>9</v>
      </c>
      <c r="M31" s="19">
        <v>4</v>
      </c>
    </row>
    <row r="32" spans="1:13">
      <c r="A32" s="6">
        <v>27</v>
      </c>
      <c r="B32" s="8" t="s">
        <v>46</v>
      </c>
      <c r="C32" s="19">
        <v>5</v>
      </c>
      <c r="D32" s="19">
        <v>6</v>
      </c>
      <c r="E32" s="19">
        <v>17</v>
      </c>
      <c r="F32" s="19">
        <v>6</v>
      </c>
      <c r="G32" s="18">
        <v>13</v>
      </c>
      <c r="H32" s="19">
        <v>7</v>
      </c>
      <c r="I32" s="19">
        <v>7</v>
      </c>
      <c r="J32" s="19">
        <v>10</v>
      </c>
      <c r="K32" s="19">
        <v>4</v>
      </c>
      <c r="L32" s="19">
        <v>7</v>
      </c>
      <c r="M32" s="19">
        <v>3</v>
      </c>
    </row>
    <row r="33" spans="1:13">
      <c r="A33" s="6">
        <v>28</v>
      </c>
      <c r="B33" s="8" t="s">
        <v>47</v>
      </c>
      <c r="C33" s="19">
        <v>6</v>
      </c>
      <c r="D33" s="19">
        <v>6</v>
      </c>
      <c r="E33" s="19">
        <v>16</v>
      </c>
      <c r="F33" s="19">
        <v>6</v>
      </c>
      <c r="G33" s="18">
        <v>13</v>
      </c>
      <c r="H33" s="19">
        <v>7</v>
      </c>
      <c r="I33" s="19">
        <v>7</v>
      </c>
      <c r="J33" s="19">
        <v>10</v>
      </c>
      <c r="K33" s="19">
        <v>3</v>
      </c>
      <c r="L33" s="19">
        <v>7</v>
      </c>
      <c r="M33" s="19">
        <v>3</v>
      </c>
    </row>
    <row r="34" spans="1:13">
      <c r="A34" s="6">
        <v>29</v>
      </c>
      <c r="B34" s="8" t="s">
        <v>48</v>
      </c>
      <c r="C34" s="19">
        <v>7</v>
      </c>
      <c r="D34" s="19">
        <v>4</v>
      </c>
      <c r="E34" s="19">
        <v>17</v>
      </c>
      <c r="F34" s="19">
        <v>6</v>
      </c>
      <c r="G34" s="18">
        <v>13</v>
      </c>
      <c r="H34" s="19">
        <v>6</v>
      </c>
      <c r="I34" s="19">
        <v>7</v>
      </c>
      <c r="J34" s="19">
        <v>10</v>
      </c>
      <c r="K34" s="19">
        <v>4</v>
      </c>
      <c r="L34" s="19">
        <v>9</v>
      </c>
      <c r="M34" s="19">
        <v>4</v>
      </c>
    </row>
    <row r="35" spans="1:13">
      <c r="A35" s="6">
        <v>30</v>
      </c>
      <c r="B35" s="8" t="s">
        <v>49</v>
      </c>
      <c r="C35" s="19">
        <v>7</v>
      </c>
      <c r="D35" s="19">
        <v>6</v>
      </c>
      <c r="E35" s="19">
        <v>17</v>
      </c>
      <c r="F35" s="19">
        <v>6</v>
      </c>
      <c r="G35" s="18">
        <v>13</v>
      </c>
      <c r="H35" s="19">
        <v>7</v>
      </c>
      <c r="I35" s="19">
        <v>6</v>
      </c>
      <c r="J35" s="19">
        <v>10</v>
      </c>
      <c r="K35" s="19">
        <v>4</v>
      </c>
      <c r="L35" s="19">
        <v>9</v>
      </c>
      <c r="M35" s="19">
        <v>4</v>
      </c>
    </row>
    <row r="36" spans="1:13">
      <c r="A36" s="6">
        <v>31</v>
      </c>
      <c r="B36" s="8" t="s">
        <v>50</v>
      </c>
      <c r="C36" s="19">
        <v>7</v>
      </c>
      <c r="D36" s="19">
        <v>6</v>
      </c>
      <c r="E36" s="19">
        <v>18</v>
      </c>
      <c r="F36" s="19">
        <v>6</v>
      </c>
      <c r="G36" s="18">
        <v>13</v>
      </c>
      <c r="H36" s="19">
        <v>7</v>
      </c>
      <c r="I36" s="19">
        <v>7</v>
      </c>
      <c r="J36" s="19">
        <v>10</v>
      </c>
      <c r="K36" s="19">
        <v>4</v>
      </c>
      <c r="L36" s="19">
        <v>9</v>
      </c>
      <c r="M36" s="19">
        <v>3</v>
      </c>
    </row>
    <row r="37" spans="1:13">
      <c r="A37" s="6">
        <v>32</v>
      </c>
      <c r="B37" s="8" t="s">
        <v>51</v>
      </c>
      <c r="C37" s="19">
        <v>7</v>
      </c>
      <c r="D37" s="19">
        <v>4</v>
      </c>
      <c r="E37" s="19">
        <v>12</v>
      </c>
      <c r="F37" s="19">
        <v>4</v>
      </c>
      <c r="G37" s="18">
        <v>9</v>
      </c>
      <c r="H37" s="19">
        <v>3</v>
      </c>
      <c r="I37" s="19">
        <v>6</v>
      </c>
      <c r="J37" s="19">
        <v>8</v>
      </c>
      <c r="K37" s="19">
        <v>3</v>
      </c>
      <c r="L37" s="19">
        <v>9</v>
      </c>
      <c r="M37" s="19">
        <v>2</v>
      </c>
    </row>
    <row r="38" spans="1:13">
      <c r="A38" s="6">
        <v>33</v>
      </c>
      <c r="B38" s="8" t="s">
        <v>52</v>
      </c>
      <c r="C38" s="19">
        <v>7</v>
      </c>
      <c r="D38" s="19">
        <v>6</v>
      </c>
      <c r="E38" s="19">
        <v>17</v>
      </c>
      <c r="F38" s="19">
        <v>6</v>
      </c>
      <c r="G38" s="18">
        <v>13</v>
      </c>
      <c r="H38" s="19">
        <v>7</v>
      </c>
      <c r="I38" s="19">
        <v>7</v>
      </c>
      <c r="J38" s="19">
        <v>10</v>
      </c>
      <c r="K38" s="19">
        <v>4</v>
      </c>
      <c r="L38" s="19">
        <v>9</v>
      </c>
      <c r="M38" s="19">
        <v>3</v>
      </c>
    </row>
    <row r="39" spans="1:13">
      <c r="A39" s="6">
        <v>34</v>
      </c>
      <c r="B39" s="13" t="s">
        <v>53</v>
      </c>
      <c r="C39" s="19">
        <v>6</v>
      </c>
      <c r="D39" s="19">
        <v>4</v>
      </c>
      <c r="E39" s="19">
        <v>16</v>
      </c>
      <c r="F39" s="19">
        <v>4</v>
      </c>
      <c r="G39" s="18">
        <v>13</v>
      </c>
      <c r="H39" s="19">
        <v>6</v>
      </c>
      <c r="I39" s="19">
        <v>7</v>
      </c>
      <c r="J39" s="19">
        <v>9</v>
      </c>
      <c r="K39" s="19">
        <v>4</v>
      </c>
      <c r="L39" s="19">
        <v>7</v>
      </c>
      <c r="M39" s="19">
        <v>3</v>
      </c>
    </row>
    <row r="40" spans="1:13">
      <c r="A40" s="6"/>
      <c r="B40" s="41"/>
    </row>
    <row r="41" spans="1:13">
      <c r="A41" s="6"/>
      <c r="B41" s="41"/>
    </row>
    <row r="42" spans="1:13">
      <c r="A42" s="6"/>
      <c r="B42" s="41"/>
    </row>
    <row r="43" spans="1:13">
      <c r="A43" s="6"/>
      <c r="B43" s="41"/>
    </row>
    <row r="44" spans="1:13">
      <c r="A44" s="6"/>
      <c r="B44" s="41"/>
    </row>
    <row r="45" spans="1:13">
      <c r="A45" s="6"/>
      <c r="B45" s="42"/>
    </row>
    <row r="46" spans="1:13">
      <c r="A46" s="6"/>
      <c r="B46" s="41"/>
    </row>
    <row r="47" spans="1:13">
      <c r="A47" s="6"/>
      <c r="B47" s="41"/>
    </row>
    <row r="48" spans="1:13">
      <c r="A48" s="6"/>
      <c r="B48" s="41"/>
    </row>
    <row r="49" spans="1:2">
      <c r="A49" s="6"/>
      <c r="B49" s="41"/>
    </row>
    <row r="50" spans="1:2">
      <c r="A50" s="6"/>
      <c r="B50" s="41"/>
    </row>
    <row r="51" spans="1:2">
      <c r="A51" s="6"/>
      <c r="B51" s="41"/>
    </row>
    <row r="52" spans="1:2">
      <c r="A52" s="6"/>
      <c r="B52" s="43"/>
    </row>
    <row r="53" spans="1:2">
      <c r="A53" s="6"/>
      <c r="B53" s="42"/>
    </row>
    <row r="54" spans="1:2">
      <c r="A54" s="6"/>
      <c r="B54" s="41"/>
    </row>
    <row r="55" spans="1:2">
      <c r="A55" s="6"/>
      <c r="B55" s="41"/>
    </row>
    <row r="56" spans="1:2">
      <c r="A56" s="6"/>
      <c r="B56" s="41"/>
    </row>
    <row r="57" spans="1:2">
      <c r="A57" s="6"/>
      <c r="B57" s="41"/>
    </row>
    <row r="58" spans="1:2">
      <c r="A58" s="6"/>
      <c r="B58" s="41"/>
    </row>
    <row r="59" spans="1:2">
      <c r="A59" s="6"/>
      <c r="B59" s="41"/>
    </row>
    <row r="60" spans="1:2">
      <c r="A60" s="6"/>
      <c r="B60" s="41"/>
    </row>
    <row r="61" spans="1:2">
      <c r="A61" s="6"/>
      <c r="B61" s="41"/>
    </row>
    <row r="62" spans="1:2">
      <c r="A62" s="6"/>
      <c r="B62" s="41"/>
    </row>
    <row r="63" spans="1:2">
      <c r="A63" s="6"/>
      <c r="B63" s="44"/>
    </row>
  </sheetData>
  <mergeCells count="9">
    <mergeCell ref="A1:M1"/>
    <mergeCell ref="A2:M2"/>
    <mergeCell ref="C3:D3"/>
    <mergeCell ref="E3:F3"/>
    <mergeCell ref="H3:I3"/>
    <mergeCell ref="J3:K3"/>
    <mergeCell ref="L3:M3"/>
    <mergeCell ref="A3:A5"/>
    <mergeCell ref="B3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"/>
  <sheetViews>
    <sheetView workbookViewId="0">
      <selection activeCell="A10" sqref="A10:XFD10"/>
    </sheetView>
  </sheetViews>
  <sheetFormatPr defaultColWidth="9.140625" defaultRowHeight="15"/>
  <cols>
    <col min="1" max="1" width="4.7109375" style="26" customWidth="1"/>
    <col min="2" max="2" width="27.42578125" style="26" customWidth="1"/>
    <col min="3" max="13" width="13.42578125" style="26" customWidth="1"/>
    <col min="14" max="16384" width="9.140625" style="26"/>
  </cols>
  <sheetData>
    <row r="1" spans="1:15" ht="23.2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1:15" ht="23.25">
      <c r="A2" s="67" t="s">
        <v>65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5">
      <c r="A3" s="71" t="s">
        <v>2</v>
      </c>
      <c r="B3" s="74" t="s">
        <v>3</v>
      </c>
      <c r="C3" s="70" t="s">
        <v>4</v>
      </c>
      <c r="D3" s="70"/>
      <c r="E3" s="70" t="s">
        <v>5</v>
      </c>
      <c r="F3" s="70"/>
      <c r="G3" s="27" t="s">
        <v>6</v>
      </c>
      <c r="H3" s="70" t="s">
        <v>7</v>
      </c>
      <c r="I3" s="70"/>
      <c r="J3" s="70" t="s">
        <v>8</v>
      </c>
      <c r="K3" s="70"/>
      <c r="L3" s="70" t="s">
        <v>9</v>
      </c>
      <c r="M3" s="70"/>
    </row>
    <row r="4" spans="1:15" ht="72">
      <c r="A4" s="72"/>
      <c r="B4" s="75"/>
      <c r="C4" s="28" t="s">
        <v>62</v>
      </c>
      <c r="D4" s="28" t="s">
        <v>66</v>
      </c>
      <c r="E4" s="28" t="s">
        <v>67</v>
      </c>
      <c r="F4" s="28" t="s">
        <v>68</v>
      </c>
      <c r="G4" s="28" t="s">
        <v>59</v>
      </c>
      <c r="H4" s="28" t="s">
        <v>67</v>
      </c>
      <c r="I4" s="28" t="s">
        <v>69</v>
      </c>
      <c r="J4" s="28" t="s">
        <v>62</v>
      </c>
      <c r="K4" s="28" t="s">
        <v>70</v>
      </c>
      <c r="L4" s="28" t="s">
        <v>71</v>
      </c>
      <c r="M4" s="28" t="s">
        <v>72</v>
      </c>
    </row>
    <row r="5" spans="1:15" ht="24">
      <c r="A5" s="73"/>
      <c r="B5" s="76"/>
      <c r="C5" s="28" t="s">
        <v>19</v>
      </c>
      <c r="D5" s="28" t="s">
        <v>19</v>
      </c>
      <c r="E5" s="28" t="s">
        <v>19</v>
      </c>
      <c r="F5" s="28" t="s">
        <v>19</v>
      </c>
      <c r="G5" s="28" t="s">
        <v>19</v>
      </c>
      <c r="H5" s="28" t="s">
        <v>19</v>
      </c>
      <c r="I5" s="28" t="s">
        <v>19</v>
      </c>
      <c r="J5" s="28" t="s">
        <v>19</v>
      </c>
      <c r="K5" s="28" t="s">
        <v>19</v>
      </c>
      <c r="L5" s="28" t="s">
        <v>19</v>
      </c>
      <c r="M5" s="28" t="s">
        <v>19</v>
      </c>
    </row>
    <row r="6" spans="1:15">
      <c r="A6" s="29">
        <v>1</v>
      </c>
      <c r="B6" s="8" t="s">
        <v>20</v>
      </c>
      <c r="C6" s="20">
        <v>9</v>
      </c>
      <c r="D6" s="20">
        <v>2</v>
      </c>
      <c r="E6" s="20">
        <v>9</v>
      </c>
      <c r="F6" s="20">
        <v>4</v>
      </c>
      <c r="G6" s="21">
        <v>13</v>
      </c>
      <c r="H6" s="20">
        <v>10</v>
      </c>
      <c r="I6" s="20">
        <v>2</v>
      </c>
      <c r="J6" s="20">
        <v>10</v>
      </c>
      <c r="K6" s="20">
        <v>3</v>
      </c>
      <c r="L6" s="20">
        <v>11</v>
      </c>
      <c r="M6" s="20">
        <v>1</v>
      </c>
      <c r="O6" s="35"/>
    </row>
    <row r="7" spans="1:15">
      <c r="A7" s="29">
        <v>2</v>
      </c>
      <c r="B7" s="8" t="s">
        <v>21</v>
      </c>
      <c r="C7" s="20">
        <v>7</v>
      </c>
      <c r="D7" s="20">
        <v>0</v>
      </c>
      <c r="E7" s="20">
        <v>8</v>
      </c>
      <c r="F7" s="20">
        <v>4</v>
      </c>
      <c r="G7" s="21">
        <v>12</v>
      </c>
      <c r="H7" s="20">
        <v>8</v>
      </c>
      <c r="I7" s="20">
        <v>2</v>
      </c>
      <c r="J7" s="20">
        <v>10</v>
      </c>
      <c r="K7" s="20">
        <v>3</v>
      </c>
      <c r="L7" s="20">
        <v>9</v>
      </c>
      <c r="M7" s="20">
        <v>2</v>
      </c>
      <c r="O7" s="35"/>
    </row>
    <row r="8" spans="1:15">
      <c r="A8" s="29">
        <v>3</v>
      </c>
      <c r="B8" s="8" t="s">
        <v>22</v>
      </c>
      <c r="C8" s="20">
        <v>6</v>
      </c>
      <c r="D8" s="20">
        <v>2</v>
      </c>
      <c r="E8" s="20">
        <v>10</v>
      </c>
      <c r="F8" s="20">
        <v>4</v>
      </c>
      <c r="G8" s="21">
        <v>11</v>
      </c>
      <c r="H8" s="20">
        <v>10</v>
      </c>
      <c r="I8" s="20">
        <v>2</v>
      </c>
      <c r="J8" s="20">
        <v>10</v>
      </c>
      <c r="K8" s="20">
        <v>3</v>
      </c>
      <c r="L8" s="20">
        <v>11</v>
      </c>
      <c r="M8" s="20">
        <v>1</v>
      </c>
      <c r="O8" s="35"/>
    </row>
    <row r="9" spans="1:15">
      <c r="A9" s="29">
        <v>4</v>
      </c>
      <c r="B9" s="8" t="s">
        <v>23</v>
      </c>
      <c r="C9" s="20">
        <v>10</v>
      </c>
      <c r="D9" s="20">
        <v>2</v>
      </c>
      <c r="E9" s="20">
        <v>8</v>
      </c>
      <c r="F9" s="20">
        <v>2</v>
      </c>
      <c r="G9" s="21">
        <v>8</v>
      </c>
      <c r="H9" s="20">
        <v>8</v>
      </c>
      <c r="I9" s="20">
        <v>2</v>
      </c>
      <c r="J9" s="20">
        <v>9</v>
      </c>
      <c r="K9" s="20">
        <v>3</v>
      </c>
      <c r="L9" s="20">
        <v>10</v>
      </c>
      <c r="M9" s="20">
        <v>2</v>
      </c>
      <c r="O9" s="36"/>
    </row>
    <row r="10" spans="1:15">
      <c r="A10" s="29">
        <v>5</v>
      </c>
      <c r="B10" s="8" t="s">
        <v>24</v>
      </c>
      <c r="C10" s="20">
        <v>10</v>
      </c>
      <c r="D10" s="20">
        <v>2</v>
      </c>
      <c r="E10" s="20">
        <v>8</v>
      </c>
      <c r="F10" s="20">
        <v>4</v>
      </c>
      <c r="G10" s="21">
        <v>12</v>
      </c>
      <c r="H10" s="20">
        <v>10</v>
      </c>
      <c r="I10" s="20">
        <v>2</v>
      </c>
      <c r="J10" s="20">
        <v>9</v>
      </c>
      <c r="K10" s="20">
        <v>3</v>
      </c>
      <c r="L10" s="20">
        <v>14</v>
      </c>
      <c r="M10" s="20">
        <v>2</v>
      </c>
      <c r="O10" s="36"/>
    </row>
    <row r="11" spans="1:15">
      <c r="A11" s="29">
        <v>6</v>
      </c>
      <c r="B11" s="8" t="s">
        <v>25</v>
      </c>
      <c r="C11" s="20">
        <v>5</v>
      </c>
      <c r="D11" s="20">
        <v>0</v>
      </c>
      <c r="E11" s="20">
        <v>7</v>
      </c>
      <c r="F11" s="20">
        <v>4</v>
      </c>
      <c r="G11" s="21">
        <v>11</v>
      </c>
      <c r="H11" s="20">
        <v>9</v>
      </c>
      <c r="I11" s="20">
        <v>2</v>
      </c>
      <c r="J11" s="20">
        <v>9</v>
      </c>
      <c r="K11" s="20">
        <v>3</v>
      </c>
      <c r="L11" s="20">
        <v>9</v>
      </c>
      <c r="M11" s="20">
        <v>1</v>
      </c>
      <c r="O11" s="36"/>
    </row>
    <row r="12" spans="1:15">
      <c r="A12" s="29">
        <v>7</v>
      </c>
      <c r="B12" s="8" t="s">
        <v>26</v>
      </c>
      <c r="C12" s="20">
        <v>7</v>
      </c>
      <c r="D12" s="20">
        <v>2</v>
      </c>
      <c r="E12" s="20">
        <v>7</v>
      </c>
      <c r="F12" s="20">
        <v>4</v>
      </c>
      <c r="G12" s="21">
        <v>11</v>
      </c>
      <c r="H12" s="20">
        <v>9</v>
      </c>
      <c r="I12" s="20">
        <v>2</v>
      </c>
      <c r="J12" s="20">
        <v>9</v>
      </c>
      <c r="K12" s="20">
        <v>3</v>
      </c>
      <c r="L12" s="20">
        <v>11</v>
      </c>
      <c r="M12" s="20">
        <v>2</v>
      </c>
      <c r="O12" s="36"/>
    </row>
    <row r="13" spans="1:15">
      <c r="A13" s="29">
        <v>8</v>
      </c>
      <c r="B13" s="8" t="s">
        <v>27</v>
      </c>
      <c r="C13" s="20">
        <v>7</v>
      </c>
      <c r="D13" s="20">
        <v>2</v>
      </c>
      <c r="E13" s="20">
        <v>7</v>
      </c>
      <c r="F13" s="20">
        <v>4</v>
      </c>
      <c r="G13" s="21">
        <v>13</v>
      </c>
      <c r="H13" s="20">
        <v>6</v>
      </c>
      <c r="I13" s="20">
        <v>0</v>
      </c>
      <c r="J13" s="20">
        <v>6</v>
      </c>
      <c r="K13" s="20">
        <v>3</v>
      </c>
      <c r="L13" s="20">
        <v>10</v>
      </c>
      <c r="M13" s="20">
        <v>1</v>
      </c>
      <c r="O13" s="36"/>
    </row>
    <row r="14" spans="1:15">
      <c r="A14" s="29">
        <v>9</v>
      </c>
      <c r="B14" s="8" t="s">
        <v>28</v>
      </c>
      <c r="C14" s="20">
        <v>8</v>
      </c>
      <c r="D14" s="20">
        <v>2</v>
      </c>
      <c r="E14" s="20">
        <v>8</v>
      </c>
      <c r="F14" s="20">
        <v>4</v>
      </c>
      <c r="G14" s="21">
        <v>12</v>
      </c>
      <c r="H14" s="20">
        <v>10</v>
      </c>
      <c r="I14" s="20">
        <v>2</v>
      </c>
      <c r="J14" s="20">
        <v>8</v>
      </c>
      <c r="K14" s="20">
        <v>3</v>
      </c>
      <c r="L14" s="20">
        <v>13</v>
      </c>
      <c r="M14" s="20">
        <v>2</v>
      </c>
      <c r="O14" s="36"/>
    </row>
    <row r="15" spans="1:15">
      <c r="A15" s="29">
        <v>10</v>
      </c>
      <c r="B15" s="8" t="s">
        <v>29</v>
      </c>
      <c r="C15" s="20">
        <v>2</v>
      </c>
      <c r="D15" s="20">
        <v>2</v>
      </c>
      <c r="E15" s="20">
        <v>6</v>
      </c>
      <c r="F15" s="20">
        <v>0</v>
      </c>
      <c r="G15" s="21">
        <v>9</v>
      </c>
      <c r="H15" s="20">
        <v>8</v>
      </c>
      <c r="I15" s="20">
        <v>2</v>
      </c>
      <c r="J15" s="20">
        <v>5</v>
      </c>
      <c r="K15" s="20">
        <v>2</v>
      </c>
      <c r="L15" s="20">
        <v>1</v>
      </c>
      <c r="M15" s="20">
        <v>0</v>
      </c>
      <c r="O15" s="36"/>
    </row>
    <row r="16" spans="1:15">
      <c r="A16" s="29">
        <v>11</v>
      </c>
      <c r="B16" s="8" t="s">
        <v>30</v>
      </c>
      <c r="C16" s="20">
        <v>10</v>
      </c>
      <c r="D16" s="20">
        <v>2</v>
      </c>
      <c r="E16" s="20">
        <v>9</v>
      </c>
      <c r="F16" s="20">
        <v>4</v>
      </c>
      <c r="G16" s="21">
        <v>12</v>
      </c>
      <c r="H16" s="20">
        <v>9</v>
      </c>
      <c r="I16" s="20">
        <v>2</v>
      </c>
      <c r="J16" s="20">
        <v>10</v>
      </c>
      <c r="K16" s="20">
        <v>3</v>
      </c>
      <c r="L16" s="20">
        <v>13</v>
      </c>
      <c r="M16" s="20">
        <v>1</v>
      </c>
      <c r="O16" s="36"/>
    </row>
    <row r="17" spans="1:15">
      <c r="A17" s="29">
        <v>12</v>
      </c>
      <c r="B17" s="8" t="s">
        <v>31</v>
      </c>
      <c r="C17" s="20">
        <v>4</v>
      </c>
      <c r="D17" s="20">
        <v>2</v>
      </c>
      <c r="E17" s="20">
        <v>7</v>
      </c>
      <c r="F17" s="20">
        <v>4</v>
      </c>
      <c r="G17" s="21">
        <v>9</v>
      </c>
      <c r="H17" s="20">
        <v>8</v>
      </c>
      <c r="I17" s="20">
        <v>0</v>
      </c>
      <c r="J17" s="20">
        <v>8</v>
      </c>
      <c r="K17" s="20">
        <v>3</v>
      </c>
      <c r="L17" s="20">
        <v>5</v>
      </c>
      <c r="M17" s="20">
        <v>2</v>
      </c>
      <c r="O17" s="36"/>
    </row>
    <row r="18" spans="1:15">
      <c r="A18" s="29">
        <v>13</v>
      </c>
      <c r="B18" s="8" t="s">
        <v>32</v>
      </c>
      <c r="C18" s="20">
        <v>10</v>
      </c>
      <c r="D18" s="20">
        <v>2</v>
      </c>
      <c r="E18" s="20">
        <v>10</v>
      </c>
      <c r="F18" s="20">
        <v>4</v>
      </c>
      <c r="G18" s="21">
        <v>13</v>
      </c>
      <c r="H18" s="20">
        <v>10</v>
      </c>
      <c r="I18" s="20">
        <v>2</v>
      </c>
      <c r="J18" s="20">
        <v>8</v>
      </c>
      <c r="K18" s="20">
        <v>2</v>
      </c>
      <c r="L18" s="20">
        <v>14</v>
      </c>
      <c r="M18" s="20">
        <v>1</v>
      </c>
      <c r="O18" s="36"/>
    </row>
    <row r="19" spans="1:15" ht="22.5">
      <c r="A19" s="29">
        <v>14</v>
      </c>
      <c r="B19" s="8" t="s">
        <v>33</v>
      </c>
      <c r="C19" s="20">
        <v>10</v>
      </c>
      <c r="D19" s="20">
        <v>2</v>
      </c>
      <c r="E19" s="20">
        <v>8</v>
      </c>
      <c r="F19" s="20">
        <v>4</v>
      </c>
      <c r="G19" s="21">
        <v>13</v>
      </c>
      <c r="H19" s="20">
        <v>10</v>
      </c>
      <c r="I19" s="20">
        <v>2</v>
      </c>
      <c r="J19" s="20">
        <v>9</v>
      </c>
      <c r="K19" s="20">
        <v>3</v>
      </c>
      <c r="L19" s="20">
        <v>13</v>
      </c>
      <c r="M19" s="20">
        <v>1</v>
      </c>
      <c r="O19" s="36"/>
    </row>
    <row r="20" spans="1:15">
      <c r="A20" s="29">
        <v>15</v>
      </c>
      <c r="B20" s="8" t="s">
        <v>34</v>
      </c>
      <c r="C20" s="20">
        <v>5</v>
      </c>
      <c r="D20" s="20">
        <v>2</v>
      </c>
      <c r="E20" s="20">
        <v>9</v>
      </c>
      <c r="F20" s="20">
        <v>4</v>
      </c>
      <c r="G20" s="21">
        <v>11</v>
      </c>
      <c r="H20" s="20">
        <v>8</v>
      </c>
      <c r="I20" s="20">
        <v>2</v>
      </c>
      <c r="J20" s="20">
        <v>10</v>
      </c>
      <c r="K20" s="20">
        <v>3</v>
      </c>
      <c r="L20" s="20">
        <v>8</v>
      </c>
      <c r="M20" s="20">
        <v>1</v>
      </c>
      <c r="O20" s="36"/>
    </row>
    <row r="21" spans="1:15">
      <c r="A21" s="29">
        <v>16</v>
      </c>
      <c r="B21" s="8" t="s">
        <v>35</v>
      </c>
      <c r="C21" s="20">
        <v>9</v>
      </c>
      <c r="D21" s="20">
        <v>2</v>
      </c>
      <c r="E21" s="20">
        <v>9</v>
      </c>
      <c r="F21" s="20">
        <v>2</v>
      </c>
      <c r="G21" s="21">
        <v>11</v>
      </c>
      <c r="H21" s="20">
        <v>8</v>
      </c>
      <c r="I21" s="20">
        <v>2</v>
      </c>
      <c r="J21" s="20">
        <v>7</v>
      </c>
      <c r="K21" s="20">
        <v>3</v>
      </c>
      <c r="L21" s="20">
        <v>11</v>
      </c>
      <c r="M21" s="20">
        <v>0</v>
      </c>
      <c r="O21" s="36"/>
    </row>
    <row r="22" spans="1:15">
      <c r="A22" s="29">
        <v>17</v>
      </c>
      <c r="B22" s="8" t="s">
        <v>36</v>
      </c>
      <c r="C22" s="20">
        <v>10</v>
      </c>
      <c r="D22" s="20">
        <v>2</v>
      </c>
      <c r="E22" s="20">
        <v>10</v>
      </c>
      <c r="F22" s="20">
        <v>4</v>
      </c>
      <c r="G22" s="21">
        <v>13</v>
      </c>
      <c r="H22" s="20">
        <v>10</v>
      </c>
      <c r="I22" s="20">
        <v>2</v>
      </c>
      <c r="J22" s="20">
        <v>10</v>
      </c>
      <c r="K22" s="20">
        <v>3</v>
      </c>
      <c r="L22" s="20">
        <v>13</v>
      </c>
      <c r="M22" s="20">
        <v>2</v>
      </c>
      <c r="O22" s="36"/>
    </row>
    <row r="23" spans="1:15">
      <c r="A23" s="29">
        <v>18</v>
      </c>
      <c r="B23" s="8" t="s">
        <v>37</v>
      </c>
      <c r="C23" s="20">
        <v>8</v>
      </c>
      <c r="D23" s="20">
        <v>2</v>
      </c>
      <c r="E23" s="20">
        <v>8</v>
      </c>
      <c r="F23" s="20">
        <v>4</v>
      </c>
      <c r="G23" s="21">
        <v>10</v>
      </c>
      <c r="H23" s="20">
        <v>8</v>
      </c>
      <c r="I23" s="20">
        <v>2</v>
      </c>
      <c r="J23" s="20">
        <v>8</v>
      </c>
      <c r="K23" s="20">
        <v>3</v>
      </c>
      <c r="L23" s="20">
        <v>8</v>
      </c>
      <c r="M23" s="20">
        <v>2</v>
      </c>
      <c r="O23" s="36"/>
    </row>
    <row r="24" spans="1:15">
      <c r="A24" s="29">
        <v>19</v>
      </c>
      <c r="B24" s="8" t="s">
        <v>38</v>
      </c>
      <c r="C24" s="20">
        <v>7</v>
      </c>
      <c r="D24" s="20">
        <v>2</v>
      </c>
      <c r="E24" s="20">
        <v>9</v>
      </c>
      <c r="F24" s="20">
        <v>4</v>
      </c>
      <c r="G24" s="21">
        <v>12</v>
      </c>
      <c r="H24" s="20">
        <v>9</v>
      </c>
      <c r="I24" s="20">
        <v>2</v>
      </c>
      <c r="J24" s="20">
        <v>9</v>
      </c>
      <c r="K24" s="20">
        <v>3</v>
      </c>
      <c r="L24" s="20">
        <v>9</v>
      </c>
      <c r="M24" s="20">
        <v>2</v>
      </c>
      <c r="O24" s="36"/>
    </row>
    <row r="25" spans="1:15">
      <c r="A25" s="29">
        <v>20</v>
      </c>
      <c r="B25" s="8" t="s">
        <v>39</v>
      </c>
      <c r="C25" s="20">
        <v>7</v>
      </c>
      <c r="D25" s="20">
        <v>4</v>
      </c>
      <c r="E25" s="20">
        <v>9</v>
      </c>
      <c r="F25" s="20">
        <v>4</v>
      </c>
      <c r="G25" s="21">
        <v>13</v>
      </c>
      <c r="H25" s="20">
        <v>10</v>
      </c>
      <c r="I25" s="20">
        <v>2</v>
      </c>
      <c r="J25" s="20">
        <v>8</v>
      </c>
      <c r="K25" s="20">
        <v>3</v>
      </c>
      <c r="L25" s="20">
        <v>11</v>
      </c>
      <c r="M25" s="20">
        <v>2</v>
      </c>
      <c r="O25" s="36"/>
    </row>
    <row r="26" spans="1:15">
      <c r="A26" s="29">
        <v>21</v>
      </c>
      <c r="B26" s="8" t="s">
        <v>40</v>
      </c>
      <c r="C26" s="20">
        <v>7</v>
      </c>
      <c r="D26" s="20">
        <v>4</v>
      </c>
      <c r="E26" s="20">
        <v>8</v>
      </c>
      <c r="F26" s="20">
        <v>4</v>
      </c>
      <c r="G26" s="21">
        <v>13</v>
      </c>
      <c r="H26" s="20">
        <v>10</v>
      </c>
      <c r="I26" s="20">
        <v>2</v>
      </c>
      <c r="J26" s="20">
        <v>10</v>
      </c>
      <c r="K26" s="20">
        <v>3</v>
      </c>
      <c r="L26" s="20">
        <v>11</v>
      </c>
      <c r="M26" s="20">
        <v>2</v>
      </c>
      <c r="O26" s="36"/>
    </row>
    <row r="27" spans="1:15">
      <c r="A27" s="29">
        <v>22</v>
      </c>
      <c r="B27" s="8" t="s">
        <v>41</v>
      </c>
      <c r="C27" s="20">
        <v>8</v>
      </c>
      <c r="D27" s="20">
        <v>2</v>
      </c>
      <c r="E27" s="20">
        <v>9</v>
      </c>
      <c r="F27" s="20">
        <v>4</v>
      </c>
      <c r="G27" s="21">
        <v>10</v>
      </c>
      <c r="H27" s="20">
        <v>8</v>
      </c>
      <c r="I27" s="20">
        <v>2</v>
      </c>
      <c r="J27" s="20">
        <v>10</v>
      </c>
      <c r="K27" s="20">
        <v>2</v>
      </c>
      <c r="L27" s="20">
        <v>11</v>
      </c>
      <c r="M27" s="20">
        <v>2</v>
      </c>
      <c r="O27" s="36"/>
    </row>
    <row r="28" spans="1:15">
      <c r="A28" s="29">
        <v>23</v>
      </c>
      <c r="B28" s="12" t="s">
        <v>42</v>
      </c>
      <c r="C28" s="20">
        <v>6</v>
      </c>
      <c r="D28" s="20">
        <v>4</v>
      </c>
      <c r="E28" s="20">
        <v>9</v>
      </c>
      <c r="F28" s="20">
        <v>4</v>
      </c>
      <c r="G28" s="21">
        <v>13</v>
      </c>
      <c r="H28" s="20">
        <v>10</v>
      </c>
      <c r="I28" s="20">
        <v>2</v>
      </c>
      <c r="J28" s="20">
        <v>10</v>
      </c>
      <c r="K28" s="20">
        <v>3</v>
      </c>
      <c r="L28" s="20">
        <v>9</v>
      </c>
      <c r="M28" s="20">
        <v>2</v>
      </c>
      <c r="O28" s="36"/>
    </row>
    <row r="29" spans="1:15">
      <c r="A29" s="29">
        <v>24</v>
      </c>
      <c r="B29" s="8" t="s">
        <v>43</v>
      </c>
      <c r="C29" s="20">
        <v>9</v>
      </c>
      <c r="D29" s="20">
        <v>2</v>
      </c>
      <c r="E29" s="20">
        <v>10</v>
      </c>
      <c r="F29" s="20">
        <v>4</v>
      </c>
      <c r="G29" s="21">
        <v>12</v>
      </c>
      <c r="H29" s="20">
        <v>10</v>
      </c>
      <c r="I29" s="20">
        <v>2</v>
      </c>
      <c r="J29" s="20">
        <v>10</v>
      </c>
      <c r="K29" s="20">
        <v>3</v>
      </c>
      <c r="L29" s="20">
        <v>11</v>
      </c>
      <c r="M29" s="20">
        <v>2</v>
      </c>
      <c r="O29" s="36"/>
    </row>
    <row r="30" spans="1:15">
      <c r="A30" s="29">
        <v>25</v>
      </c>
      <c r="B30" s="8" t="s">
        <v>44</v>
      </c>
      <c r="C30" s="20">
        <v>10</v>
      </c>
      <c r="D30" s="20">
        <v>4</v>
      </c>
      <c r="E30" s="20">
        <v>9</v>
      </c>
      <c r="F30" s="20">
        <v>3</v>
      </c>
      <c r="G30" s="21">
        <v>13</v>
      </c>
      <c r="H30" s="20">
        <v>9</v>
      </c>
      <c r="I30" s="20">
        <v>2</v>
      </c>
      <c r="J30" s="20">
        <v>9</v>
      </c>
      <c r="K30" s="20">
        <v>3</v>
      </c>
      <c r="L30" s="20">
        <v>14</v>
      </c>
      <c r="M30" s="20">
        <v>2</v>
      </c>
      <c r="O30" s="36"/>
    </row>
    <row r="31" spans="1:15">
      <c r="A31" s="29">
        <v>26</v>
      </c>
      <c r="B31" s="8" t="s">
        <v>45</v>
      </c>
      <c r="C31" s="20">
        <v>9</v>
      </c>
      <c r="D31" s="20">
        <v>4</v>
      </c>
      <c r="E31" s="20">
        <v>10</v>
      </c>
      <c r="F31" s="20">
        <v>4</v>
      </c>
      <c r="G31" s="21">
        <v>13</v>
      </c>
      <c r="H31" s="20">
        <v>10</v>
      </c>
      <c r="I31" s="20">
        <v>2</v>
      </c>
      <c r="J31" s="20">
        <v>9</v>
      </c>
      <c r="K31" s="20">
        <v>3</v>
      </c>
      <c r="L31" s="20">
        <v>12</v>
      </c>
      <c r="M31" s="20">
        <v>2</v>
      </c>
      <c r="O31" s="36"/>
    </row>
    <row r="32" spans="1:15">
      <c r="A32" s="29">
        <v>27</v>
      </c>
      <c r="B32" s="8" t="s">
        <v>46</v>
      </c>
      <c r="C32" s="20">
        <v>4</v>
      </c>
      <c r="D32" s="20">
        <v>2</v>
      </c>
      <c r="E32" s="20">
        <v>9</v>
      </c>
      <c r="F32" s="20">
        <v>4</v>
      </c>
      <c r="G32" s="21">
        <v>11</v>
      </c>
      <c r="H32" s="20">
        <v>7</v>
      </c>
      <c r="I32" s="20">
        <v>2</v>
      </c>
      <c r="J32" s="20">
        <v>9</v>
      </c>
      <c r="K32" s="20">
        <v>3</v>
      </c>
      <c r="L32" s="20">
        <v>7</v>
      </c>
      <c r="M32" s="20">
        <v>2</v>
      </c>
      <c r="O32" s="36"/>
    </row>
    <row r="33" spans="1:15">
      <c r="A33" s="29">
        <v>28</v>
      </c>
      <c r="B33" s="8" t="s">
        <v>47</v>
      </c>
      <c r="C33" s="20">
        <v>9</v>
      </c>
      <c r="D33" s="20">
        <v>4</v>
      </c>
      <c r="E33" s="20">
        <v>8</v>
      </c>
      <c r="F33" s="20">
        <v>4</v>
      </c>
      <c r="G33" s="21">
        <v>12</v>
      </c>
      <c r="H33" s="20">
        <v>10</v>
      </c>
      <c r="I33" s="20">
        <v>2</v>
      </c>
      <c r="J33" s="20">
        <v>8</v>
      </c>
      <c r="K33" s="20">
        <v>3</v>
      </c>
      <c r="L33" s="20">
        <v>14</v>
      </c>
      <c r="M33" s="20">
        <v>2</v>
      </c>
      <c r="O33" s="36"/>
    </row>
    <row r="34" spans="1:15">
      <c r="A34" s="29">
        <v>29</v>
      </c>
      <c r="B34" s="8" t="s">
        <v>48</v>
      </c>
      <c r="C34" s="20">
        <v>7</v>
      </c>
      <c r="D34" s="20">
        <v>2</v>
      </c>
      <c r="E34" s="20">
        <v>9</v>
      </c>
      <c r="F34" s="20">
        <v>4</v>
      </c>
      <c r="G34" s="21">
        <v>11</v>
      </c>
      <c r="H34" s="20">
        <v>9</v>
      </c>
      <c r="I34" s="20">
        <v>2</v>
      </c>
      <c r="J34" s="20">
        <v>10</v>
      </c>
      <c r="K34" s="20">
        <v>3</v>
      </c>
      <c r="L34" s="20">
        <v>7</v>
      </c>
      <c r="M34" s="20">
        <v>2</v>
      </c>
      <c r="O34" s="36"/>
    </row>
    <row r="35" spans="1:15">
      <c r="A35" s="29">
        <v>30</v>
      </c>
      <c r="B35" s="8" t="s">
        <v>49</v>
      </c>
      <c r="C35" s="20">
        <v>5</v>
      </c>
      <c r="D35" s="20">
        <v>2</v>
      </c>
      <c r="E35" s="20">
        <v>8</v>
      </c>
      <c r="F35" s="20">
        <v>4</v>
      </c>
      <c r="G35" s="21">
        <v>10</v>
      </c>
      <c r="H35" s="20">
        <v>8</v>
      </c>
      <c r="I35" s="20">
        <v>2</v>
      </c>
      <c r="J35" s="20">
        <v>8</v>
      </c>
      <c r="K35" s="20">
        <v>2</v>
      </c>
      <c r="L35" s="20">
        <v>8</v>
      </c>
      <c r="M35" s="20">
        <v>2</v>
      </c>
      <c r="O35" s="36"/>
    </row>
    <row r="36" spans="1:15">
      <c r="A36" s="29">
        <v>31</v>
      </c>
      <c r="B36" s="8" t="s">
        <v>50</v>
      </c>
      <c r="C36" s="20">
        <v>8</v>
      </c>
      <c r="D36" s="20">
        <v>2</v>
      </c>
      <c r="E36" s="20">
        <v>9</v>
      </c>
      <c r="F36" s="20">
        <v>4</v>
      </c>
      <c r="G36" s="21">
        <v>11</v>
      </c>
      <c r="H36" s="20">
        <v>9</v>
      </c>
      <c r="I36" s="20">
        <v>2</v>
      </c>
      <c r="J36" s="20">
        <v>8</v>
      </c>
      <c r="K36" s="20">
        <v>3</v>
      </c>
      <c r="L36" s="20">
        <v>10</v>
      </c>
      <c r="M36" s="20">
        <v>1</v>
      </c>
      <c r="O36" s="36"/>
    </row>
    <row r="37" spans="1:15">
      <c r="A37" s="29">
        <v>32</v>
      </c>
      <c r="B37" s="8" t="s">
        <v>51</v>
      </c>
      <c r="C37" s="20">
        <v>8</v>
      </c>
      <c r="D37" s="20">
        <v>2</v>
      </c>
      <c r="E37" s="20">
        <v>7</v>
      </c>
      <c r="F37" s="20">
        <v>1</v>
      </c>
      <c r="G37" s="21">
        <v>10</v>
      </c>
      <c r="H37" s="20">
        <v>9</v>
      </c>
      <c r="I37" s="20">
        <v>2</v>
      </c>
      <c r="J37" s="20">
        <v>7</v>
      </c>
      <c r="K37" s="20">
        <v>3</v>
      </c>
      <c r="L37" s="20">
        <v>6</v>
      </c>
      <c r="M37" s="20">
        <v>2</v>
      </c>
      <c r="O37" s="36"/>
    </row>
    <row r="38" spans="1:15">
      <c r="A38" s="29">
        <v>33</v>
      </c>
      <c r="B38" s="8" t="s">
        <v>52</v>
      </c>
      <c r="C38" s="20">
        <v>6</v>
      </c>
      <c r="D38" s="20">
        <v>4</v>
      </c>
      <c r="E38" s="20">
        <v>9</v>
      </c>
      <c r="F38" s="20">
        <v>2</v>
      </c>
      <c r="G38" s="21">
        <v>13</v>
      </c>
      <c r="H38" s="20">
        <v>9</v>
      </c>
      <c r="I38" s="20">
        <v>2</v>
      </c>
      <c r="J38" s="20">
        <v>7</v>
      </c>
      <c r="K38" s="20">
        <v>3</v>
      </c>
      <c r="L38" s="20">
        <v>10</v>
      </c>
      <c r="M38" s="20">
        <v>2</v>
      </c>
      <c r="O38" s="36"/>
    </row>
    <row r="39" spans="1:15">
      <c r="A39" s="29">
        <v>34</v>
      </c>
      <c r="B39" s="30" t="s">
        <v>53</v>
      </c>
      <c r="C39" s="20">
        <v>3</v>
      </c>
      <c r="D39" s="20">
        <v>4</v>
      </c>
      <c r="E39" s="20">
        <v>9</v>
      </c>
      <c r="F39" s="20">
        <v>4</v>
      </c>
      <c r="G39" s="21">
        <v>9</v>
      </c>
      <c r="H39" s="20">
        <v>8</v>
      </c>
      <c r="I39" s="20">
        <v>2</v>
      </c>
      <c r="J39" s="20">
        <v>7</v>
      </c>
      <c r="K39" s="20">
        <v>3</v>
      </c>
      <c r="L39" s="20">
        <v>6</v>
      </c>
      <c r="M39" s="20">
        <v>1</v>
      </c>
      <c r="O39" s="36"/>
    </row>
    <row r="40" spans="1:15">
      <c r="A40" s="29">
        <v>35</v>
      </c>
      <c r="B40" s="31" t="s">
        <v>54</v>
      </c>
      <c r="C40" s="20">
        <v>6</v>
      </c>
      <c r="D40" s="20">
        <v>0</v>
      </c>
      <c r="I40" s="20">
        <v>2</v>
      </c>
      <c r="J40" s="20">
        <v>2</v>
      </c>
      <c r="K40" s="20">
        <v>2</v>
      </c>
      <c r="O40" s="36"/>
    </row>
    <row r="41" spans="1:15">
      <c r="A41" s="29"/>
      <c r="B41" s="31"/>
    </row>
    <row r="42" spans="1:15">
      <c r="A42" s="29"/>
      <c r="B42" s="31"/>
    </row>
    <row r="43" spans="1:15">
      <c r="A43" s="29"/>
      <c r="B43" s="31"/>
    </row>
    <row r="44" spans="1:15">
      <c r="A44" s="29"/>
      <c r="B44" s="31"/>
    </row>
    <row r="45" spans="1:15">
      <c r="A45" s="29"/>
      <c r="B45" s="32"/>
    </row>
    <row r="46" spans="1:15">
      <c r="A46" s="29"/>
      <c r="B46" s="31"/>
    </row>
    <row r="47" spans="1:15">
      <c r="A47" s="29"/>
      <c r="B47" s="31"/>
    </row>
    <row r="48" spans="1:15">
      <c r="A48" s="29"/>
      <c r="B48" s="31"/>
    </row>
    <row r="49" spans="1:2">
      <c r="A49" s="29"/>
      <c r="B49" s="31"/>
    </row>
    <row r="50" spans="1:2">
      <c r="A50" s="29"/>
      <c r="B50" s="31"/>
    </row>
    <row r="51" spans="1:2">
      <c r="A51" s="29"/>
      <c r="B51" s="31"/>
    </row>
    <row r="52" spans="1:2">
      <c r="A52" s="29"/>
      <c r="B52" s="33"/>
    </row>
    <row r="53" spans="1:2">
      <c r="A53" s="29"/>
      <c r="B53" s="32"/>
    </row>
    <row r="54" spans="1:2">
      <c r="A54" s="29"/>
      <c r="B54" s="31"/>
    </row>
    <row r="55" spans="1:2">
      <c r="A55" s="29"/>
      <c r="B55" s="31"/>
    </row>
    <row r="56" spans="1:2">
      <c r="A56" s="29"/>
      <c r="B56" s="31"/>
    </row>
    <row r="57" spans="1:2">
      <c r="A57" s="29"/>
      <c r="B57" s="31"/>
    </row>
    <row r="58" spans="1:2">
      <c r="A58" s="29"/>
      <c r="B58" s="31"/>
    </row>
    <row r="59" spans="1:2">
      <c r="A59" s="29"/>
      <c r="B59" s="31"/>
    </row>
    <row r="60" spans="1:2">
      <c r="A60" s="29"/>
      <c r="B60" s="31"/>
    </row>
    <row r="61" spans="1:2">
      <c r="A61" s="29"/>
      <c r="B61" s="31"/>
    </row>
    <row r="62" spans="1:2">
      <c r="A62" s="29"/>
      <c r="B62" s="31"/>
    </row>
    <row r="63" spans="1:2">
      <c r="A63" s="29"/>
      <c r="B63" s="34"/>
    </row>
  </sheetData>
  <mergeCells count="9">
    <mergeCell ref="A1:M1"/>
    <mergeCell ref="A2:M2"/>
    <mergeCell ref="C3:D3"/>
    <mergeCell ref="E3:F3"/>
    <mergeCell ref="H3:I3"/>
    <mergeCell ref="J3:K3"/>
    <mergeCell ref="L3:M3"/>
    <mergeCell ref="A3:A5"/>
    <mergeCell ref="B3:B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63"/>
  <sheetViews>
    <sheetView topLeftCell="B1" workbookViewId="0">
      <selection activeCell="V4" sqref="V4:W4"/>
    </sheetView>
  </sheetViews>
  <sheetFormatPr defaultColWidth="9" defaultRowHeight="15"/>
  <cols>
    <col min="1" max="1" width="5.28515625" hidden="1" customWidth="1"/>
    <col min="2" max="2" width="3.140625" style="1" customWidth="1"/>
    <col min="3" max="3" width="25.140625" customWidth="1"/>
    <col min="4" max="4" width="7.85546875" customWidth="1"/>
    <col min="5" max="5" width="5" customWidth="1"/>
    <col min="6" max="6" width="7.7109375" customWidth="1"/>
    <col min="7" max="7" width="5.140625" customWidth="1"/>
    <col min="8" max="8" width="7.5703125" customWidth="1"/>
    <col min="9" max="9" width="5.7109375" customWidth="1"/>
    <col min="10" max="10" width="7.7109375" customWidth="1"/>
    <col min="11" max="11" width="5.7109375" customWidth="1"/>
    <col min="12" max="12" width="7.7109375" customWidth="1"/>
    <col min="13" max="13" width="5.7109375" customWidth="1"/>
    <col min="14" max="14" width="7.5703125" customWidth="1"/>
    <col min="15" max="15" width="6.28515625" customWidth="1"/>
    <col min="16" max="16" width="7.5703125" customWidth="1"/>
    <col min="17" max="17" width="5.5703125" customWidth="1"/>
    <col min="18" max="18" width="7.5703125" customWidth="1"/>
    <col min="19" max="19" width="5.7109375" customWidth="1"/>
    <col min="20" max="20" width="7.5703125" customWidth="1"/>
    <col min="21" max="21" width="4.5703125" customWidth="1"/>
    <col min="22" max="22" width="7.5703125" customWidth="1"/>
    <col min="23" max="23" width="5.7109375" customWidth="1"/>
    <col min="24" max="24" width="7.85546875" customWidth="1"/>
    <col min="25" max="25" width="4.28515625" customWidth="1"/>
    <col min="26" max="26" width="0.7109375" customWidth="1"/>
  </cols>
  <sheetData>
    <row r="1" spans="1:30" ht="23.25">
      <c r="A1" s="2" t="s">
        <v>73</v>
      </c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57"/>
      <c r="Z1" s="39"/>
      <c r="AA1" s="17"/>
      <c r="AB1" s="17"/>
      <c r="AC1" s="17"/>
      <c r="AD1" s="17"/>
    </row>
    <row r="2" spans="1:30" ht="23.25">
      <c r="A2" s="2"/>
      <c r="B2" s="77" t="s">
        <v>74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57"/>
      <c r="Z2" s="39"/>
      <c r="AA2" s="17"/>
      <c r="AB2" s="17"/>
      <c r="AC2" s="17"/>
      <c r="AD2" s="17"/>
    </row>
    <row r="3" spans="1:30" ht="20.100000000000001" customHeight="1">
      <c r="A3" s="3" t="s">
        <v>75</v>
      </c>
      <c r="B3" s="78" t="s">
        <v>2</v>
      </c>
      <c r="C3" s="79" t="s">
        <v>3</v>
      </c>
      <c r="D3" s="59" t="s">
        <v>4</v>
      </c>
      <c r="E3" s="59"/>
      <c r="F3" s="59"/>
      <c r="G3" s="59"/>
      <c r="H3" s="59" t="s">
        <v>5</v>
      </c>
      <c r="I3" s="59"/>
      <c r="J3" s="59"/>
      <c r="K3" s="59"/>
      <c r="L3" s="59" t="s">
        <v>6</v>
      </c>
      <c r="M3" s="59"/>
      <c r="N3" s="59" t="s">
        <v>7</v>
      </c>
      <c r="O3" s="59"/>
      <c r="P3" s="59"/>
      <c r="Q3" s="59"/>
      <c r="R3" s="59" t="s">
        <v>8</v>
      </c>
      <c r="S3" s="59"/>
      <c r="T3" s="59"/>
      <c r="U3" s="59"/>
      <c r="V3" s="59" t="s">
        <v>9</v>
      </c>
      <c r="W3" s="59"/>
      <c r="X3" s="59"/>
      <c r="Y3" s="59"/>
    </row>
    <row r="4" spans="1:30" ht="96" customHeight="1">
      <c r="A4" s="2"/>
      <c r="B4" s="78"/>
      <c r="C4" s="79"/>
      <c r="D4" s="78" t="s">
        <v>76</v>
      </c>
      <c r="E4" s="78"/>
      <c r="F4" s="59" t="s">
        <v>77</v>
      </c>
      <c r="G4" s="59"/>
      <c r="H4" s="80" t="s">
        <v>78</v>
      </c>
      <c r="I4" s="80"/>
      <c r="J4" s="80" t="s">
        <v>79</v>
      </c>
      <c r="K4" s="80"/>
      <c r="L4" s="78" t="s">
        <v>80</v>
      </c>
      <c r="M4" s="78"/>
      <c r="N4" s="78" t="s">
        <v>81</v>
      </c>
      <c r="O4" s="78"/>
      <c r="P4" s="80" t="s">
        <v>82</v>
      </c>
      <c r="Q4" s="80"/>
      <c r="R4" s="80" t="s">
        <v>83</v>
      </c>
      <c r="S4" s="80"/>
      <c r="T4" s="80" t="s">
        <v>84</v>
      </c>
      <c r="U4" s="80"/>
      <c r="V4" s="78" t="s">
        <v>85</v>
      </c>
      <c r="W4" s="78"/>
      <c r="X4" s="78" t="s">
        <v>86</v>
      </c>
      <c r="Y4" s="78"/>
    </row>
    <row r="5" spans="1:30" ht="34.5" customHeight="1">
      <c r="A5" s="2"/>
      <c r="B5" s="78"/>
      <c r="C5" s="79"/>
      <c r="D5" s="37" t="s">
        <v>19</v>
      </c>
      <c r="E5" s="37" t="s">
        <v>87</v>
      </c>
      <c r="F5" s="37" t="s">
        <v>19</v>
      </c>
      <c r="G5" s="37" t="s">
        <v>87</v>
      </c>
      <c r="H5" s="37" t="s">
        <v>19</v>
      </c>
      <c r="I5" s="37" t="s">
        <v>87</v>
      </c>
      <c r="J5" s="37" t="s">
        <v>19</v>
      </c>
      <c r="K5" s="37" t="s">
        <v>87</v>
      </c>
      <c r="L5" s="37" t="s">
        <v>19</v>
      </c>
      <c r="M5" s="37" t="s">
        <v>87</v>
      </c>
      <c r="N5" s="37" t="s">
        <v>19</v>
      </c>
      <c r="O5" s="37" t="s">
        <v>87</v>
      </c>
      <c r="P5" s="37" t="s">
        <v>19</v>
      </c>
      <c r="Q5" s="37" t="s">
        <v>87</v>
      </c>
      <c r="R5" s="37" t="s">
        <v>19</v>
      </c>
      <c r="S5" s="37" t="s">
        <v>87</v>
      </c>
      <c r="T5" s="38" t="s">
        <v>19</v>
      </c>
      <c r="U5" s="37" t="s">
        <v>87</v>
      </c>
      <c r="V5" s="37" t="s">
        <v>19</v>
      </c>
      <c r="W5" s="37" t="s">
        <v>87</v>
      </c>
      <c r="X5" s="37" t="s">
        <v>19</v>
      </c>
      <c r="Y5" s="37" t="s">
        <v>87</v>
      </c>
    </row>
    <row r="6" spans="1:30" ht="18" customHeight="1">
      <c r="A6" s="6">
        <v>1</v>
      </c>
      <c r="B6" s="7">
        <v>1</v>
      </c>
      <c r="C6" s="8" t="s">
        <v>20</v>
      </c>
      <c r="D6" s="23">
        <f>SUM(CALCULATION!A1:C1)</f>
        <v>24</v>
      </c>
      <c r="E6" s="2">
        <f t="shared" ref="E6:E40" si="0">D6/26*100</f>
        <v>92.307692307692307</v>
      </c>
      <c r="F6" s="23">
        <f>SUM(CALCULATION!E1:G1)</f>
        <v>10</v>
      </c>
      <c r="G6" s="2">
        <f>F6/10*100</f>
        <v>100</v>
      </c>
      <c r="H6" s="23">
        <f>SUM(CALCULATION!I1:K1)</f>
        <v>31</v>
      </c>
      <c r="I6" s="2">
        <f t="shared" ref="I6:I39" si="1">H6/32*100</f>
        <v>96.875</v>
      </c>
      <c r="J6" s="23">
        <f>SUM(CALCULATION!N1:P1)</f>
        <v>11</v>
      </c>
      <c r="K6" s="2">
        <f t="shared" ref="K6:K39" si="2">J6/11*100</f>
        <v>100</v>
      </c>
      <c r="L6" s="24">
        <f>SUM(CALCULATION!R1:T1)</f>
        <v>32</v>
      </c>
      <c r="M6" s="2">
        <f t="shared" ref="M6:M39" si="3">L6/34*100</f>
        <v>94.117647058823522</v>
      </c>
      <c r="N6" s="23">
        <f>SUM(CALCULATION!Y1:AA1)</f>
        <v>30</v>
      </c>
      <c r="O6" s="2">
        <f t="shared" ref="O6:O39" si="4">N6/31*100</f>
        <v>96.774193548387103</v>
      </c>
      <c r="P6" s="25">
        <f>SUM(CALCULATION!AD1:AF1)</f>
        <v>14</v>
      </c>
      <c r="Q6" s="2">
        <f t="shared" ref="Q6:Q22" si="5">P6/14*100</f>
        <v>100</v>
      </c>
      <c r="R6" s="25">
        <f>SUM(CALCULATION!AH1:AJ1)</f>
        <v>26</v>
      </c>
      <c r="S6" s="2">
        <f t="shared" ref="S6:S40" si="6">R6/27*100</f>
        <v>96.296296296296291</v>
      </c>
      <c r="T6" s="25">
        <f>SUM(CALCULATION!AL1:AN1)</f>
        <v>8</v>
      </c>
      <c r="U6" s="2">
        <f t="shared" ref="U6:U40" si="7">T6/8*100</f>
        <v>100</v>
      </c>
      <c r="V6" s="25">
        <f>SUM(CALCULATION!AQ1:AS1)</f>
        <v>24</v>
      </c>
      <c r="W6" s="2">
        <f t="shared" ref="W6:W39" si="8">V6/31*100</f>
        <v>77.41935483870968</v>
      </c>
      <c r="X6" s="25">
        <f>SUM(CALCULATION!AU1:AV1)</f>
        <v>4</v>
      </c>
      <c r="Y6" s="25">
        <f t="shared" ref="Y6:Y22" si="9">X6/5*100</f>
        <v>80</v>
      </c>
    </row>
    <row r="7" spans="1:30" ht="18" customHeight="1">
      <c r="A7" s="6">
        <v>2</v>
      </c>
      <c r="B7" s="7">
        <v>2</v>
      </c>
      <c r="C7" s="8" t="s">
        <v>21</v>
      </c>
      <c r="D7" s="23">
        <f>SUM(CALCULATION!A2:C2)</f>
        <v>21</v>
      </c>
      <c r="E7" s="2">
        <f t="shared" si="0"/>
        <v>80.769230769230774</v>
      </c>
      <c r="F7" s="23">
        <f>SUM(CALCULATION!E2:G2)</f>
        <v>8</v>
      </c>
      <c r="G7" s="2">
        <f t="shared" ref="G7:G22" si="10">F7/10*100</f>
        <v>80</v>
      </c>
      <c r="H7" s="23">
        <f>SUM(CALCULATION!I2:K2)</f>
        <v>30</v>
      </c>
      <c r="I7" s="2">
        <f t="shared" si="1"/>
        <v>93.75</v>
      </c>
      <c r="J7" s="23">
        <f>SUM(CALCULATION!N2:P2)</f>
        <v>11</v>
      </c>
      <c r="K7" s="2">
        <f t="shared" si="2"/>
        <v>100</v>
      </c>
      <c r="L7" s="24">
        <f>SUM(CALCULATION!R2:T2)</f>
        <v>33</v>
      </c>
      <c r="M7" s="2">
        <f t="shared" si="3"/>
        <v>97.058823529411768</v>
      </c>
      <c r="N7" s="23">
        <f>SUM(CALCULATION!Y2:AA2)</f>
        <v>28</v>
      </c>
      <c r="O7" s="2">
        <f t="shared" si="4"/>
        <v>90.322580645161281</v>
      </c>
      <c r="P7" s="25">
        <f>SUM(CALCULATION!AD2:AF2)</f>
        <v>14</v>
      </c>
      <c r="Q7" s="2">
        <f t="shared" si="5"/>
        <v>100</v>
      </c>
      <c r="R7" s="25">
        <f>SUM(CALCULATION!AH2:AJ2)</f>
        <v>27</v>
      </c>
      <c r="S7" s="2">
        <f t="shared" si="6"/>
        <v>100</v>
      </c>
      <c r="T7" s="25">
        <f>SUM(CALCULATION!AL2:AN2)</f>
        <v>8</v>
      </c>
      <c r="U7" s="2">
        <f t="shared" si="7"/>
        <v>100</v>
      </c>
      <c r="V7" s="25">
        <f>SUM(CALCULATION!AQ2:AS2)</f>
        <v>25</v>
      </c>
      <c r="W7" s="2">
        <f t="shared" si="8"/>
        <v>80.645161290322577</v>
      </c>
      <c r="X7" s="25">
        <f>SUM(CALCULATION!AU2:AV2)</f>
        <v>5</v>
      </c>
      <c r="Y7" s="25">
        <f t="shared" si="9"/>
        <v>100</v>
      </c>
    </row>
    <row r="8" spans="1:30" ht="18" customHeight="1">
      <c r="A8" s="6">
        <v>3</v>
      </c>
      <c r="B8" s="7">
        <v>3</v>
      </c>
      <c r="C8" s="8" t="s">
        <v>22</v>
      </c>
      <c r="D8" s="23">
        <f>SUM(CALCULATION!A3:C3)</f>
        <v>18</v>
      </c>
      <c r="E8" s="2">
        <f t="shared" si="0"/>
        <v>69.230769230769226</v>
      </c>
      <c r="F8" s="23">
        <f>SUM(CALCULATION!E3:G3)</f>
        <v>10</v>
      </c>
      <c r="G8" s="2">
        <f t="shared" si="10"/>
        <v>100</v>
      </c>
      <c r="H8" s="23">
        <f>SUM(CALCULATION!I3:K3)</f>
        <v>28</v>
      </c>
      <c r="I8" s="2">
        <f t="shared" si="1"/>
        <v>87.5</v>
      </c>
      <c r="J8" s="23">
        <f>SUM(CALCULATION!N3:P3)</f>
        <v>11</v>
      </c>
      <c r="K8" s="2">
        <f t="shared" si="2"/>
        <v>100</v>
      </c>
      <c r="L8" s="24">
        <f>SUM(CALCULATION!R3:T3)</f>
        <v>26</v>
      </c>
      <c r="M8" s="2">
        <f t="shared" si="3"/>
        <v>76.470588235294116</v>
      </c>
      <c r="N8" s="23">
        <f>SUM(CALCULATION!Y3:AA3)</f>
        <v>28</v>
      </c>
      <c r="O8" s="2">
        <f t="shared" si="4"/>
        <v>90.322580645161281</v>
      </c>
      <c r="P8" s="25">
        <f>SUM(CALCULATION!AD3:AF3)</f>
        <v>12</v>
      </c>
      <c r="Q8" s="2">
        <f t="shared" si="5"/>
        <v>85.714285714285708</v>
      </c>
      <c r="R8" s="25">
        <f>SUM(CALCULATION!AH3:AJ3)</f>
        <v>24</v>
      </c>
      <c r="S8" s="2">
        <f t="shared" si="6"/>
        <v>88.888888888888886</v>
      </c>
      <c r="T8" s="25">
        <f>SUM(CALCULATION!AL3:AN3)</f>
        <v>8</v>
      </c>
      <c r="U8" s="2">
        <f t="shared" si="7"/>
        <v>100</v>
      </c>
      <c r="V8" s="25">
        <f>SUM(CALCULATION!AQ3:AS3)</f>
        <v>25</v>
      </c>
      <c r="W8" s="2">
        <f t="shared" si="8"/>
        <v>80.645161290322577</v>
      </c>
      <c r="X8" s="25">
        <f>SUM(CALCULATION!AU3:AV3)</f>
        <v>3</v>
      </c>
      <c r="Y8" s="25">
        <f t="shared" si="9"/>
        <v>60</v>
      </c>
    </row>
    <row r="9" spans="1:30" ht="18" customHeight="1">
      <c r="A9" s="6">
        <v>4</v>
      </c>
      <c r="B9" s="7">
        <v>4</v>
      </c>
      <c r="C9" s="8" t="s">
        <v>23</v>
      </c>
      <c r="D9" s="23">
        <f>SUM(CALCULATION!A4:C4)</f>
        <v>24</v>
      </c>
      <c r="E9" s="2">
        <f t="shared" si="0"/>
        <v>92.307692307692307</v>
      </c>
      <c r="F9" s="23">
        <f>SUM(CALCULATION!E4:G4)</f>
        <v>10</v>
      </c>
      <c r="G9" s="2">
        <f t="shared" si="10"/>
        <v>100</v>
      </c>
      <c r="H9" s="23">
        <f>SUM(CALCULATION!I4:K4)</f>
        <v>26</v>
      </c>
      <c r="I9" s="2">
        <f t="shared" si="1"/>
        <v>81.25</v>
      </c>
      <c r="J9" s="23">
        <f>SUM(CALCULATION!N4:P4)</f>
        <v>7</v>
      </c>
      <c r="K9" s="2">
        <f t="shared" si="2"/>
        <v>63.636363636363633</v>
      </c>
      <c r="L9" s="24">
        <f>SUM(CALCULATION!R4:T4)</f>
        <v>27</v>
      </c>
      <c r="M9" s="2">
        <f t="shared" si="3"/>
        <v>79.411764705882348</v>
      </c>
      <c r="N9" s="23">
        <f>SUM(CALCULATION!Y4:AA4)</f>
        <v>27</v>
      </c>
      <c r="O9" s="2">
        <f t="shared" si="4"/>
        <v>87.096774193548384</v>
      </c>
      <c r="P9" s="25">
        <f>SUM(CALCULATION!AD4:AF4)</f>
        <v>11</v>
      </c>
      <c r="Q9" s="2">
        <f t="shared" si="5"/>
        <v>78.571428571428569</v>
      </c>
      <c r="R9" s="25">
        <f>SUM(CALCULATION!AH4:AJ4)</f>
        <v>25</v>
      </c>
      <c r="S9" s="2">
        <f t="shared" si="6"/>
        <v>92.592592592592595</v>
      </c>
      <c r="T9" s="25">
        <f>SUM(CALCULATION!AL4:AN4)</f>
        <v>7</v>
      </c>
      <c r="U9" s="2">
        <f t="shared" si="7"/>
        <v>87.5</v>
      </c>
      <c r="V9" s="25">
        <f>SUM(CALCULATION!AQ4:AS4)</f>
        <v>25</v>
      </c>
      <c r="W9" s="2">
        <f t="shared" si="8"/>
        <v>80.645161290322577</v>
      </c>
      <c r="X9" s="25">
        <f>SUM(CALCULATION!AU4:AV4)</f>
        <v>5</v>
      </c>
      <c r="Y9" s="25">
        <f t="shared" si="9"/>
        <v>100</v>
      </c>
    </row>
    <row r="10" spans="1:30" ht="18" customHeight="1">
      <c r="A10" s="6">
        <v>5</v>
      </c>
      <c r="B10" s="7">
        <v>5</v>
      </c>
      <c r="C10" s="8" t="s">
        <v>24</v>
      </c>
      <c r="D10" s="23">
        <f>SUM(CALCULATION!A5:C5)</f>
        <v>25</v>
      </c>
      <c r="E10" s="2">
        <f t="shared" si="0"/>
        <v>96.15384615384616</v>
      </c>
      <c r="F10" s="23">
        <f>SUM(CALCULATION!E5:G5)</f>
        <v>10</v>
      </c>
      <c r="G10" s="2">
        <f t="shared" si="10"/>
        <v>100</v>
      </c>
      <c r="H10" s="23">
        <f>SUM(CALCULATION!I5:K5)</f>
        <v>27</v>
      </c>
      <c r="I10" s="2">
        <f t="shared" si="1"/>
        <v>84.375</v>
      </c>
      <c r="J10" s="23">
        <f>SUM(CALCULATION!N5:P5)</f>
        <v>11</v>
      </c>
      <c r="K10" s="2">
        <f t="shared" si="2"/>
        <v>100</v>
      </c>
      <c r="L10" s="24">
        <f>SUM(CALCULATION!R5:T5)</f>
        <v>31</v>
      </c>
      <c r="M10" s="2">
        <f t="shared" si="3"/>
        <v>91.17647058823529</v>
      </c>
      <c r="N10" s="23">
        <f>SUM(CALCULATION!Y5:AA5)</f>
        <v>30</v>
      </c>
      <c r="O10" s="2">
        <f t="shared" si="4"/>
        <v>96.774193548387103</v>
      </c>
      <c r="P10" s="25">
        <f>SUM(CALCULATION!AD5:AF5)</f>
        <v>14</v>
      </c>
      <c r="Q10" s="2">
        <f t="shared" si="5"/>
        <v>100</v>
      </c>
      <c r="R10" s="25">
        <f>SUM(CALCULATION!AH5:AJ5)</f>
        <v>24</v>
      </c>
      <c r="S10" s="2">
        <f t="shared" si="6"/>
        <v>88.888888888888886</v>
      </c>
      <c r="T10" s="25">
        <f>SUM(CALCULATION!AL5:AN5)</f>
        <v>7</v>
      </c>
      <c r="U10" s="2">
        <f t="shared" si="7"/>
        <v>87.5</v>
      </c>
      <c r="V10" s="25">
        <f>SUM(CALCULATION!AQ5:AS5)</f>
        <v>30</v>
      </c>
      <c r="W10" s="2">
        <f t="shared" si="8"/>
        <v>96.774193548387103</v>
      </c>
      <c r="X10" s="25">
        <f>SUM(CALCULATION!AU5:AV5)</f>
        <v>5</v>
      </c>
      <c r="Y10" s="25">
        <f t="shared" si="9"/>
        <v>100</v>
      </c>
    </row>
    <row r="11" spans="1:30" ht="18" customHeight="1">
      <c r="A11" s="6">
        <v>6</v>
      </c>
      <c r="B11" s="7">
        <v>6</v>
      </c>
      <c r="C11" s="8" t="s">
        <v>25</v>
      </c>
      <c r="D11" s="23">
        <f>SUM(CALCULATION!A6:C6)</f>
        <v>20</v>
      </c>
      <c r="E11" s="2">
        <f t="shared" si="0"/>
        <v>76.923076923076934</v>
      </c>
      <c r="F11" s="23">
        <f>SUM(CALCULATION!E6:G6)</f>
        <v>8</v>
      </c>
      <c r="G11" s="2">
        <f t="shared" si="10"/>
        <v>80</v>
      </c>
      <c r="H11" s="23">
        <f>SUM(CALCULATION!I6:K6)</f>
        <v>26</v>
      </c>
      <c r="I11" s="2">
        <f t="shared" si="1"/>
        <v>81.25</v>
      </c>
      <c r="J11" s="23">
        <f>SUM(CALCULATION!N6:P6)</f>
        <v>11</v>
      </c>
      <c r="K11" s="2">
        <f t="shared" si="2"/>
        <v>100</v>
      </c>
      <c r="L11" s="24">
        <f>SUM(CALCULATION!R6:T6)</f>
        <v>28</v>
      </c>
      <c r="M11" s="2">
        <f t="shared" si="3"/>
        <v>82.35294117647058</v>
      </c>
      <c r="N11" s="23">
        <f>SUM(CALCULATION!Y6:AA6)</f>
        <v>30</v>
      </c>
      <c r="O11" s="2">
        <f t="shared" si="4"/>
        <v>96.774193548387103</v>
      </c>
      <c r="P11" s="25">
        <f>SUM(CALCULATION!AD6:AF6)</f>
        <v>13</v>
      </c>
      <c r="Q11" s="2">
        <f t="shared" si="5"/>
        <v>92.857142857142861</v>
      </c>
      <c r="R11" s="25">
        <f>SUM(CALCULATION!AH6:AJ6)</f>
        <v>26</v>
      </c>
      <c r="S11" s="2">
        <f t="shared" si="6"/>
        <v>96.296296296296291</v>
      </c>
      <c r="T11" s="25">
        <f>SUM(CALCULATION!AL6:AN6)</f>
        <v>8</v>
      </c>
      <c r="U11" s="2">
        <f t="shared" si="7"/>
        <v>100</v>
      </c>
      <c r="V11" s="25">
        <f>SUM(CALCULATION!AQ6:AS6)</f>
        <v>25</v>
      </c>
      <c r="W11" s="2">
        <f t="shared" si="8"/>
        <v>80.645161290322577</v>
      </c>
      <c r="X11" s="25">
        <f>SUM(CALCULATION!AU6:AV6)</f>
        <v>4</v>
      </c>
      <c r="Y11" s="25">
        <f t="shared" si="9"/>
        <v>80</v>
      </c>
    </row>
    <row r="12" spans="1:30" ht="18" customHeight="1">
      <c r="A12" s="6">
        <v>7</v>
      </c>
      <c r="B12" s="7">
        <v>7</v>
      </c>
      <c r="C12" s="8" t="s">
        <v>26</v>
      </c>
      <c r="D12" s="23">
        <f>SUM(CALCULATION!A7:C7)</f>
        <v>21</v>
      </c>
      <c r="E12" s="2">
        <f t="shared" si="0"/>
        <v>80.769230769230774</v>
      </c>
      <c r="F12" s="23">
        <f>SUM(CALCULATION!E7:G7)</f>
        <v>10</v>
      </c>
      <c r="G12" s="2">
        <f t="shared" si="10"/>
        <v>100</v>
      </c>
      <c r="H12" s="23">
        <f>SUM(CALCULATION!I7:K7)</f>
        <v>28</v>
      </c>
      <c r="I12" s="2">
        <f t="shared" si="1"/>
        <v>87.5</v>
      </c>
      <c r="J12" s="23">
        <f>SUM(CALCULATION!N7:P7)</f>
        <v>11</v>
      </c>
      <c r="K12" s="2">
        <f t="shared" si="2"/>
        <v>100</v>
      </c>
      <c r="L12" s="24">
        <f>SUM(CALCULATION!R7:T7)</f>
        <v>30</v>
      </c>
      <c r="M12" s="2">
        <f t="shared" si="3"/>
        <v>88.235294117647058</v>
      </c>
      <c r="N12" s="23">
        <f>SUM(CALCULATION!Y7:AA7)</f>
        <v>30</v>
      </c>
      <c r="O12" s="2">
        <f t="shared" si="4"/>
        <v>96.774193548387103</v>
      </c>
      <c r="P12" s="25">
        <f>SUM(CALCULATION!AD7:AF7)</f>
        <v>14</v>
      </c>
      <c r="Q12" s="2">
        <f t="shared" si="5"/>
        <v>100</v>
      </c>
      <c r="R12" s="25">
        <f>SUM(CALCULATION!AH7:AJ7)</f>
        <v>26</v>
      </c>
      <c r="S12" s="2">
        <f t="shared" si="6"/>
        <v>96.296296296296291</v>
      </c>
      <c r="T12" s="25">
        <f>SUM(CALCULATION!AL7:AN7)</f>
        <v>8</v>
      </c>
      <c r="U12" s="2">
        <f t="shared" si="7"/>
        <v>100</v>
      </c>
      <c r="V12" s="25">
        <f>SUM(CALCULATION!AQ7:AS7)</f>
        <v>27</v>
      </c>
      <c r="W12" s="2">
        <f t="shared" si="8"/>
        <v>87.096774193548384</v>
      </c>
      <c r="X12" s="25">
        <f>SUM(CALCULATION!AU7:AV7)</f>
        <v>5</v>
      </c>
      <c r="Y12" s="25">
        <f t="shared" si="9"/>
        <v>100</v>
      </c>
    </row>
    <row r="13" spans="1:30" ht="18" customHeight="1">
      <c r="A13" s="6">
        <v>8</v>
      </c>
      <c r="B13" s="7">
        <v>8</v>
      </c>
      <c r="C13" s="8" t="s">
        <v>27</v>
      </c>
      <c r="D13" s="23">
        <f>SUM(CALCULATION!A8:C8)</f>
        <v>19</v>
      </c>
      <c r="E13" s="2">
        <f t="shared" si="0"/>
        <v>73.076923076923066</v>
      </c>
      <c r="F13" s="23">
        <f>SUM(CALCULATION!E8:G8)</f>
        <v>10</v>
      </c>
      <c r="G13" s="2">
        <f t="shared" si="10"/>
        <v>100</v>
      </c>
      <c r="H13" s="23">
        <f>SUM(CALCULATION!I8:K8)</f>
        <v>28</v>
      </c>
      <c r="I13" s="2">
        <f t="shared" si="1"/>
        <v>87.5</v>
      </c>
      <c r="J13" s="23">
        <f>SUM(CALCULATION!N8:P8)</f>
        <v>11</v>
      </c>
      <c r="K13" s="2">
        <f t="shared" si="2"/>
        <v>100</v>
      </c>
      <c r="L13" s="24">
        <f>SUM(CALCULATION!R8:T8)</f>
        <v>34</v>
      </c>
      <c r="M13" s="2">
        <f t="shared" si="3"/>
        <v>100</v>
      </c>
      <c r="N13" s="23">
        <f>SUM(CALCULATION!Y8:AA8)</f>
        <v>26</v>
      </c>
      <c r="O13" s="2">
        <f t="shared" si="4"/>
        <v>83.870967741935488</v>
      </c>
      <c r="P13" s="25">
        <f>SUM(CALCULATION!AD8:AF8)</f>
        <v>9</v>
      </c>
      <c r="Q13" s="2">
        <f t="shared" si="5"/>
        <v>64.285714285714292</v>
      </c>
      <c r="R13" s="25">
        <f>SUM(CALCULATION!AH8:AJ8)</f>
        <v>23</v>
      </c>
      <c r="S13" s="2">
        <f t="shared" si="6"/>
        <v>85.18518518518519</v>
      </c>
      <c r="T13" s="25">
        <f>SUM(CALCULATION!AL8:AN8)</f>
        <v>8</v>
      </c>
      <c r="U13" s="2">
        <f t="shared" si="7"/>
        <v>100</v>
      </c>
      <c r="V13" s="25">
        <f>SUM(CALCULATION!AQ8:AS8)</f>
        <v>23</v>
      </c>
      <c r="W13" s="2">
        <f t="shared" si="8"/>
        <v>74.193548387096769</v>
      </c>
      <c r="X13" s="25">
        <f>SUM(CALCULATION!AU8:AV8)</f>
        <v>4</v>
      </c>
      <c r="Y13" s="25">
        <f t="shared" si="9"/>
        <v>80</v>
      </c>
    </row>
    <row r="14" spans="1:30" ht="18" customHeight="1">
      <c r="A14" s="6">
        <v>9</v>
      </c>
      <c r="B14" s="7">
        <v>9</v>
      </c>
      <c r="C14" s="8" t="s">
        <v>28</v>
      </c>
      <c r="D14" s="23">
        <f>SUM(CALCULATION!A9:C9)</f>
        <v>22</v>
      </c>
      <c r="E14" s="2">
        <f t="shared" si="0"/>
        <v>84.615384615384613</v>
      </c>
      <c r="F14" s="23">
        <f>SUM(CALCULATION!E9:G9)</f>
        <v>10</v>
      </c>
      <c r="G14" s="2">
        <f t="shared" si="10"/>
        <v>100</v>
      </c>
      <c r="H14" s="23">
        <f>SUM(CALCULATION!I9:K9)</f>
        <v>21</v>
      </c>
      <c r="I14" s="2">
        <f t="shared" si="1"/>
        <v>65.625</v>
      </c>
      <c r="J14" s="23">
        <f>SUM(CALCULATION!N9:P9)</f>
        <v>9</v>
      </c>
      <c r="K14" s="2">
        <f t="shared" si="2"/>
        <v>81.818181818181827</v>
      </c>
      <c r="L14" s="24">
        <f>SUM(CALCULATION!R9:T9)</f>
        <v>29</v>
      </c>
      <c r="M14" s="2">
        <f t="shared" si="3"/>
        <v>85.294117647058826</v>
      </c>
      <c r="N14" s="23">
        <f>SUM(CALCULATION!Y9:AA9)</f>
        <v>27</v>
      </c>
      <c r="O14" s="2">
        <f t="shared" si="4"/>
        <v>87.096774193548384</v>
      </c>
      <c r="P14" s="25">
        <f>SUM(CALCULATION!AD9:AF9)</f>
        <v>8</v>
      </c>
      <c r="Q14" s="2">
        <f t="shared" si="5"/>
        <v>57.142857142857139</v>
      </c>
      <c r="R14" s="25">
        <f>SUM(CALCULATION!AH9:AJ9)</f>
        <v>22</v>
      </c>
      <c r="S14" s="2">
        <f t="shared" si="6"/>
        <v>81.481481481481481</v>
      </c>
      <c r="T14" s="25">
        <f>SUM(CALCULATION!AL9:AN9)</f>
        <v>5</v>
      </c>
      <c r="U14" s="2">
        <f t="shared" si="7"/>
        <v>62.5</v>
      </c>
      <c r="V14" s="25">
        <f>SUM(CALCULATION!AQ9:AS9)</f>
        <v>25</v>
      </c>
      <c r="W14" s="2">
        <f t="shared" si="8"/>
        <v>80.645161290322577</v>
      </c>
      <c r="X14" s="25">
        <f>SUM(CALCULATION!AU9:AV9)</f>
        <v>4</v>
      </c>
      <c r="Y14" s="25">
        <f t="shared" si="9"/>
        <v>80</v>
      </c>
    </row>
    <row r="15" spans="1:30" ht="18" customHeight="1">
      <c r="A15" s="6">
        <v>10</v>
      </c>
      <c r="B15" s="7">
        <v>10</v>
      </c>
      <c r="C15" s="11" t="s">
        <v>29</v>
      </c>
      <c r="D15" s="23">
        <f>SUM(CALCULATION!A10:C10)</f>
        <v>13</v>
      </c>
      <c r="E15" s="2">
        <f t="shared" si="0"/>
        <v>50</v>
      </c>
      <c r="F15" s="23">
        <f>SUM(CALCULATION!E10:G10)</f>
        <v>10</v>
      </c>
      <c r="G15" s="2">
        <f t="shared" si="10"/>
        <v>100</v>
      </c>
      <c r="H15" s="23">
        <f>SUM(CALCULATION!I10:K10)</f>
        <v>24</v>
      </c>
      <c r="I15" s="2">
        <f t="shared" si="1"/>
        <v>75</v>
      </c>
      <c r="J15" s="23">
        <f>SUM(CALCULATION!N10:P10)</f>
        <v>4</v>
      </c>
      <c r="K15" s="2">
        <f t="shared" si="2"/>
        <v>36.363636363636367</v>
      </c>
      <c r="L15" s="24">
        <f>SUM(CALCULATION!R10:T10)</f>
        <v>26</v>
      </c>
      <c r="M15" s="2">
        <f t="shared" si="3"/>
        <v>76.470588235294116</v>
      </c>
      <c r="N15" s="23">
        <f>SUM(CALCULATION!Y10:AA10)</f>
        <v>27</v>
      </c>
      <c r="O15" s="2">
        <f t="shared" si="4"/>
        <v>87.096774193548384</v>
      </c>
      <c r="P15" s="25">
        <f>SUM(CALCULATION!AD10:AF10)</f>
        <v>14</v>
      </c>
      <c r="Q15" s="2">
        <f t="shared" si="5"/>
        <v>100</v>
      </c>
      <c r="R15" s="25">
        <f>SUM(CALCULATION!AH10:AJ10)</f>
        <v>18</v>
      </c>
      <c r="S15" s="2">
        <f t="shared" si="6"/>
        <v>66.666666666666657</v>
      </c>
      <c r="T15" s="25">
        <f>SUM(CALCULATION!AL10:AN10)</f>
        <v>7</v>
      </c>
      <c r="U15" s="2">
        <f t="shared" si="7"/>
        <v>87.5</v>
      </c>
      <c r="V15" s="25">
        <f>SUM(CALCULATION!AQ10:AS10)</f>
        <v>15</v>
      </c>
      <c r="W15" s="2">
        <f t="shared" si="8"/>
        <v>48.387096774193552</v>
      </c>
      <c r="X15" s="25">
        <f>SUM(CALCULATION!AU10:AV10)</f>
        <v>3</v>
      </c>
      <c r="Y15" s="25">
        <f t="shared" si="9"/>
        <v>60</v>
      </c>
    </row>
    <row r="16" spans="1:30" ht="18" customHeight="1">
      <c r="A16" s="6">
        <v>11</v>
      </c>
      <c r="B16" s="7">
        <v>11</v>
      </c>
      <c r="C16" s="8" t="s">
        <v>30</v>
      </c>
      <c r="D16" s="23">
        <f>SUM(CALCULATION!A11:C11)</f>
        <v>26</v>
      </c>
      <c r="E16" s="2">
        <f t="shared" si="0"/>
        <v>100</v>
      </c>
      <c r="F16" s="23">
        <f>SUM(CALCULATION!E11:G11)</f>
        <v>10</v>
      </c>
      <c r="G16" s="2">
        <f t="shared" si="10"/>
        <v>100</v>
      </c>
      <c r="H16" s="23">
        <f>SUM(CALCULATION!I11:K11)</f>
        <v>28</v>
      </c>
      <c r="I16" s="2">
        <f t="shared" si="1"/>
        <v>87.5</v>
      </c>
      <c r="J16" s="23">
        <f>SUM(CALCULATION!N11:P11)</f>
        <v>11</v>
      </c>
      <c r="K16" s="2">
        <f t="shared" si="2"/>
        <v>100</v>
      </c>
      <c r="L16" s="24">
        <f>SUM(CALCULATION!R11:T11)</f>
        <v>32</v>
      </c>
      <c r="M16" s="2">
        <f t="shared" si="3"/>
        <v>94.117647058823522</v>
      </c>
      <c r="N16" s="23">
        <f>SUM(CALCULATION!Y11:AA11)</f>
        <v>30</v>
      </c>
      <c r="O16" s="2">
        <f t="shared" si="4"/>
        <v>96.774193548387103</v>
      </c>
      <c r="P16" s="25">
        <f>SUM(CALCULATION!AD11:AF11)</f>
        <v>14</v>
      </c>
      <c r="Q16" s="2">
        <f t="shared" si="5"/>
        <v>100</v>
      </c>
      <c r="R16" s="25">
        <f>SUM(CALCULATION!AH11:AJ11)</f>
        <v>26</v>
      </c>
      <c r="S16" s="2">
        <f t="shared" si="6"/>
        <v>96.296296296296291</v>
      </c>
      <c r="T16" s="25">
        <f>SUM(CALCULATION!AL11:AN11)</f>
        <v>8</v>
      </c>
      <c r="U16" s="2">
        <f t="shared" si="7"/>
        <v>100</v>
      </c>
      <c r="V16" s="25">
        <f>SUM(CALCULATION!AQ11:AS11)</f>
        <v>29</v>
      </c>
      <c r="W16" s="2">
        <f t="shared" si="8"/>
        <v>93.548387096774192</v>
      </c>
      <c r="X16" s="25">
        <f>SUM(CALCULATION!AU11:AV11)</f>
        <v>4</v>
      </c>
      <c r="Y16" s="25">
        <f t="shared" si="9"/>
        <v>80</v>
      </c>
    </row>
    <row r="17" spans="1:25" ht="18" customHeight="1">
      <c r="A17" s="6">
        <v>12</v>
      </c>
      <c r="B17" s="7">
        <v>12</v>
      </c>
      <c r="C17" s="8" t="s">
        <v>31</v>
      </c>
      <c r="D17" s="23">
        <f>SUM(CALCULATION!A12:C12)</f>
        <v>17</v>
      </c>
      <c r="E17" s="2">
        <f t="shared" si="0"/>
        <v>65.384615384615387</v>
      </c>
      <c r="F17" s="23">
        <f>SUM(CALCULATION!E12:G12)</f>
        <v>10</v>
      </c>
      <c r="G17" s="2">
        <f t="shared" si="10"/>
        <v>100</v>
      </c>
      <c r="H17" s="23">
        <f>SUM(CALCULATION!I12:K12)</f>
        <v>25</v>
      </c>
      <c r="I17" s="2">
        <f t="shared" si="1"/>
        <v>78.125</v>
      </c>
      <c r="J17" s="23">
        <f>SUM(CALCULATION!N12:P12)</f>
        <v>9</v>
      </c>
      <c r="K17" s="2">
        <f t="shared" si="2"/>
        <v>81.818181818181827</v>
      </c>
      <c r="L17" s="24">
        <f>SUM(CALCULATION!R12:T12)</f>
        <v>26</v>
      </c>
      <c r="M17" s="2">
        <f t="shared" si="3"/>
        <v>76.470588235294116</v>
      </c>
      <c r="N17" s="23">
        <f>SUM(CALCULATION!Y12:AA12)</f>
        <v>27</v>
      </c>
      <c r="O17" s="2">
        <f t="shared" si="4"/>
        <v>87.096774193548384</v>
      </c>
      <c r="P17" s="25">
        <f>SUM(CALCULATION!AD12:AF12)</f>
        <v>9</v>
      </c>
      <c r="Q17" s="2">
        <f t="shared" si="5"/>
        <v>64.285714285714292</v>
      </c>
      <c r="R17" s="25">
        <f>SUM(CALCULATION!AH12:AJ12)</f>
        <v>21</v>
      </c>
      <c r="S17" s="2">
        <f t="shared" si="6"/>
        <v>77.777777777777786</v>
      </c>
      <c r="T17" s="25">
        <f>SUM(CALCULATION!AL12:AN12)</f>
        <v>8</v>
      </c>
      <c r="U17" s="2">
        <f t="shared" si="7"/>
        <v>100</v>
      </c>
      <c r="V17" s="25">
        <f>SUM(CALCULATION!AQ12:AS12)</f>
        <v>18</v>
      </c>
      <c r="W17" s="2">
        <f t="shared" si="8"/>
        <v>58.064516129032263</v>
      </c>
      <c r="X17" s="25">
        <f>SUM(CALCULATION!AU12:AV12)</f>
        <v>5</v>
      </c>
      <c r="Y17" s="25">
        <f t="shared" si="9"/>
        <v>100</v>
      </c>
    </row>
    <row r="18" spans="1:25" ht="18" customHeight="1">
      <c r="A18" s="6">
        <v>13</v>
      </c>
      <c r="B18" s="7">
        <v>13</v>
      </c>
      <c r="C18" s="8" t="s">
        <v>32</v>
      </c>
      <c r="D18" s="23">
        <f>SUM(CALCULATION!A13:C13)</f>
        <v>25</v>
      </c>
      <c r="E18" s="2">
        <f t="shared" si="0"/>
        <v>96.15384615384616</v>
      </c>
      <c r="F18" s="23">
        <f>SUM(CALCULATION!E13:G13)</f>
        <v>10</v>
      </c>
      <c r="G18" s="2">
        <f t="shared" si="10"/>
        <v>100</v>
      </c>
      <c r="H18" s="23">
        <f>SUM(CALCULATION!I13:K13)</f>
        <v>31</v>
      </c>
      <c r="I18" s="2">
        <f t="shared" si="1"/>
        <v>96.875</v>
      </c>
      <c r="J18" s="23">
        <f>SUM(CALCULATION!N13:P13)</f>
        <v>11</v>
      </c>
      <c r="K18" s="2">
        <f t="shared" si="2"/>
        <v>100</v>
      </c>
      <c r="L18" s="24">
        <f>SUM(CALCULATION!R13:T13)</f>
        <v>34</v>
      </c>
      <c r="M18" s="2">
        <f t="shared" si="3"/>
        <v>100</v>
      </c>
      <c r="N18" s="23">
        <f>SUM(CALCULATION!Y13:AA13)</f>
        <v>31</v>
      </c>
      <c r="O18" s="2">
        <f t="shared" si="4"/>
        <v>100</v>
      </c>
      <c r="P18" s="25">
        <f>SUM(CALCULATION!AD13:AF13)</f>
        <v>14</v>
      </c>
      <c r="Q18" s="2">
        <f t="shared" si="5"/>
        <v>100</v>
      </c>
      <c r="R18" s="25">
        <f>SUM(CALCULATION!AH13:AJ13)</f>
        <v>22</v>
      </c>
      <c r="S18" s="2">
        <f t="shared" si="6"/>
        <v>81.481481481481481</v>
      </c>
      <c r="T18" s="25">
        <f>SUM(CALCULATION!AL13:AN13)</f>
        <v>6</v>
      </c>
      <c r="U18" s="2">
        <f t="shared" si="7"/>
        <v>75</v>
      </c>
      <c r="V18" s="25">
        <f>SUM(CALCULATION!AQ13:AS13)</f>
        <v>28</v>
      </c>
      <c r="W18" s="2">
        <f t="shared" si="8"/>
        <v>90.322580645161281</v>
      </c>
      <c r="X18" s="25">
        <f>SUM(CALCULATION!AU13:AV13)</f>
        <v>4</v>
      </c>
      <c r="Y18" s="25">
        <f t="shared" si="9"/>
        <v>80</v>
      </c>
    </row>
    <row r="19" spans="1:25" ht="18" customHeight="1">
      <c r="A19" s="6">
        <v>14</v>
      </c>
      <c r="B19" s="7">
        <v>14</v>
      </c>
      <c r="C19" s="8" t="s">
        <v>33</v>
      </c>
      <c r="D19" s="23">
        <f>SUM(CALCULATION!A14:C14)</f>
        <v>25</v>
      </c>
      <c r="E19" s="2">
        <f t="shared" si="0"/>
        <v>96.15384615384616</v>
      </c>
      <c r="F19" s="23">
        <f>SUM(CALCULATION!E14:G14)</f>
        <v>10</v>
      </c>
      <c r="G19" s="2">
        <f t="shared" si="10"/>
        <v>100</v>
      </c>
      <c r="H19" s="23">
        <f>SUM(CALCULATION!I14:K14)</f>
        <v>28</v>
      </c>
      <c r="I19" s="2">
        <f t="shared" si="1"/>
        <v>87.5</v>
      </c>
      <c r="J19" s="23">
        <f>SUM(CALCULATION!N14:P14)</f>
        <v>11</v>
      </c>
      <c r="K19" s="2">
        <f t="shared" si="2"/>
        <v>100</v>
      </c>
      <c r="L19" s="24">
        <f>SUM(CALCULATION!R14:T14)</f>
        <v>34</v>
      </c>
      <c r="M19" s="2">
        <f t="shared" si="3"/>
        <v>100</v>
      </c>
      <c r="N19" s="23">
        <f>SUM(CALCULATION!Y14:AA14)</f>
        <v>31</v>
      </c>
      <c r="O19" s="2">
        <f t="shared" si="4"/>
        <v>100</v>
      </c>
      <c r="P19" s="25">
        <f>SUM(CALCULATION!AD14:AF14)</f>
        <v>14</v>
      </c>
      <c r="Q19" s="2">
        <f t="shared" si="5"/>
        <v>100</v>
      </c>
      <c r="R19" s="25">
        <f>SUM(CALCULATION!AH14:AJ14)</f>
        <v>26</v>
      </c>
      <c r="S19" s="2">
        <f t="shared" si="6"/>
        <v>96.296296296296291</v>
      </c>
      <c r="T19" s="25">
        <f>SUM(CALCULATION!AL14:AN14)</f>
        <v>8</v>
      </c>
      <c r="U19" s="2">
        <f t="shared" si="7"/>
        <v>100</v>
      </c>
      <c r="V19" s="25">
        <f>SUM(CALCULATION!AQ14:AS14)</f>
        <v>29</v>
      </c>
      <c r="W19" s="2">
        <f t="shared" si="8"/>
        <v>93.548387096774192</v>
      </c>
      <c r="X19" s="25">
        <f>SUM(CALCULATION!AU14:AV14)</f>
        <v>4</v>
      </c>
      <c r="Y19" s="25">
        <f t="shared" si="9"/>
        <v>80</v>
      </c>
    </row>
    <row r="20" spans="1:25" ht="18" customHeight="1">
      <c r="A20" s="6">
        <v>15</v>
      </c>
      <c r="B20" s="7">
        <v>15</v>
      </c>
      <c r="C20" s="8" t="s">
        <v>34</v>
      </c>
      <c r="D20" s="23">
        <f>SUM(CALCULATION!A15:C15)</f>
        <v>18</v>
      </c>
      <c r="E20" s="2">
        <f t="shared" si="0"/>
        <v>69.230769230769226</v>
      </c>
      <c r="F20" s="23">
        <f>SUM(CALCULATION!E15:G15)</f>
        <v>10</v>
      </c>
      <c r="G20" s="2">
        <f t="shared" si="10"/>
        <v>100</v>
      </c>
      <c r="H20" s="23">
        <f>SUM(CALCULATION!I15:K15)</f>
        <v>23</v>
      </c>
      <c r="I20" s="2">
        <f t="shared" si="1"/>
        <v>71.875</v>
      </c>
      <c r="J20" s="23">
        <f>SUM(CALCULATION!N15:P15)</f>
        <v>7</v>
      </c>
      <c r="K20" s="2">
        <f t="shared" si="2"/>
        <v>63.636363636363633</v>
      </c>
      <c r="L20" s="24">
        <f>SUM(CALCULATION!R15:T15)</f>
        <v>24</v>
      </c>
      <c r="M20" s="2">
        <f t="shared" si="3"/>
        <v>70.588235294117652</v>
      </c>
      <c r="N20" s="23">
        <f>SUM(CALCULATION!Y15:AA15)</f>
        <v>26</v>
      </c>
      <c r="O20" s="2">
        <f t="shared" si="4"/>
        <v>83.870967741935488</v>
      </c>
      <c r="P20" s="25">
        <f>SUM(CALCULATION!AD15:AF15)</f>
        <v>9</v>
      </c>
      <c r="Q20" s="2">
        <f t="shared" si="5"/>
        <v>64.285714285714292</v>
      </c>
      <c r="R20" s="25">
        <f>SUM(CALCULATION!AH15:AJ15)</f>
        <v>19</v>
      </c>
      <c r="S20" s="2">
        <f t="shared" si="6"/>
        <v>70.370370370370367</v>
      </c>
      <c r="T20" s="25">
        <f>SUM(CALCULATION!AL15:AN15)</f>
        <v>6</v>
      </c>
      <c r="U20" s="2">
        <f t="shared" si="7"/>
        <v>75</v>
      </c>
      <c r="V20" s="25">
        <f>SUM(CALCULATION!AQ15:AS15)</f>
        <v>19</v>
      </c>
      <c r="W20" s="2">
        <f t="shared" si="8"/>
        <v>61.29032258064516</v>
      </c>
      <c r="X20" s="25">
        <f>SUM(CALCULATION!AU15:AV15)</f>
        <v>4</v>
      </c>
      <c r="Y20" s="25">
        <f t="shared" si="9"/>
        <v>80</v>
      </c>
    </row>
    <row r="21" spans="1:25" ht="18" customHeight="1">
      <c r="A21" s="6">
        <v>16</v>
      </c>
      <c r="B21" s="7">
        <v>16</v>
      </c>
      <c r="C21" s="8" t="s">
        <v>35</v>
      </c>
      <c r="D21" s="23">
        <f>SUM(CALCULATION!A16:C16)</f>
        <v>24</v>
      </c>
      <c r="E21" s="2">
        <f t="shared" si="0"/>
        <v>92.307692307692307</v>
      </c>
      <c r="F21" s="23">
        <f>SUM(CALCULATION!E16:G16)</f>
        <v>10</v>
      </c>
      <c r="G21" s="2">
        <f t="shared" si="10"/>
        <v>100</v>
      </c>
      <c r="H21" s="23">
        <f>SUM(CALCULATION!I16:K16)</f>
        <v>30</v>
      </c>
      <c r="I21" s="2">
        <f t="shared" si="1"/>
        <v>93.75</v>
      </c>
      <c r="J21" s="23">
        <f>SUM(CALCULATION!N16:P16)</f>
        <v>9</v>
      </c>
      <c r="K21" s="2">
        <f t="shared" si="2"/>
        <v>81.818181818181827</v>
      </c>
      <c r="L21" s="24">
        <f>SUM(CALCULATION!R16:T16)</f>
        <v>30</v>
      </c>
      <c r="M21" s="2">
        <f t="shared" si="3"/>
        <v>88.235294117647058</v>
      </c>
      <c r="N21" s="23">
        <f>SUM(CALCULATION!Y16:AA16)</f>
        <v>29</v>
      </c>
      <c r="O21" s="2">
        <f t="shared" si="4"/>
        <v>93.548387096774192</v>
      </c>
      <c r="P21" s="25">
        <f>SUM(CALCULATION!AD16:AF16)</f>
        <v>13</v>
      </c>
      <c r="Q21" s="2">
        <f t="shared" si="5"/>
        <v>92.857142857142861</v>
      </c>
      <c r="R21" s="25">
        <f>SUM(CALCULATION!AH16:AJ16)</f>
        <v>24</v>
      </c>
      <c r="S21" s="2">
        <f t="shared" si="6"/>
        <v>88.888888888888886</v>
      </c>
      <c r="T21" s="25">
        <f>SUM(CALCULATION!AL16:AN16)</f>
        <v>8</v>
      </c>
      <c r="U21" s="2">
        <f t="shared" si="7"/>
        <v>100</v>
      </c>
      <c r="V21" s="25">
        <f>SUM(CALCULATION!AQ16:AS16)</f>
        <v>27</v>
      </c>
      <c r="W21" s="2">
        <f t="shared" si="8"/>
        <v>87.096774193548384</v>
      </c>
      <c r="X21" s="25">
        <f>SUM(CALCULATION!AU16:AV16)</f>
        <v>2</v>
      </c>
      <c r="Y21" s="25">
        <f t="shared" si="9"/>
        <v>40</v>
      </c>
    </row>
    <row r="22" spans="1:25" ht="18" customHeight="1">
      <c r="A22" s="6">
        <v>17</v>
      </c>
      <c r="B22" s="7">
        <v>17</v>
      </c>
      <c r="C22" s="8" t="s">
        <v>36</v>
      </c>
      <c r="D22" s="23">
        <f>SUM(CALCULATION!A17:C17)</f>
        <v>25</v>
      </c>
      <c r="E22" s="2">
        <f t="shared" si="0"/>
        <v>96.15384615384616</v>
      </c>
      <c r="F22" s="23">
        <f>SUM(CALCULATION!E17:G17)</f>
        <v>10</v>
      </c>
      <c r="G22" s="2">
        <f t="shared" si="10"/>
        <v>100</v>
      </c>
      <c r="H22" s="23">
        <f>SUM(CALCULATION!I17:K17)</f>
        <v>32</v>
      </c>
      <c r="I22" s="2">
        <f t="shared" si="1"/>
        <v>100</v>
      </c>
      <c r="J22" s="23">
        <f>SUM(CALCULATION!N17:P17)</f>
        <v>11</v>
      </c>
      <c r="K22" s="2">
        <f t="shared" si="2"/>
        <v>100</v>
      </c>
      <c r="L22" s="24">
        <f>SUM(CALCULATION!R17:T17)</f>
        <v>34</v>
      </c>
      <c r="M22" s="2">
        <f t="shared" si="3"/>
        <v>100</v>
      </c>
      <c r="N22" s="23">
        <f>SUM(CALCULATION!Y17:AA17)</f>
        <v>25</v>
      </c>
      <c r="O22" s="2">
        <f t="shared" si="4"/>
        <v>80.645161290322577</v>
      </c>
      <c r="P22" s="25">
        <f>SUM(CALCULATION!AD17:AF17)</f>
        <v>14</v>
      </c>
      <c r="Q22" s="2">
        <f t="shared" si="5"/>
        <v>100</v>
      </c>
      <c r="R22" s="25">
        <f>SUM(CALCULATION!AH17:AJ17)</f>
        <v>26</v>
      </c>
      <c r="S22" s="2">
        <f t="shared" si="6"/>
        <v>96.296296296296291</v>
      </c>
      <c r="T22" s="25">
        <f>SUM(CALCULATION!AL17:AN17)</f>
        <v>8</v>
      </c>
      <c r="U22" s="2">
        <f t="shared" si="7"/>
        <v>100</v>
      </c>
      <c r="V22" s="25">
        <f>SUM(CALCULATION!AQ17:AS17)</f>
        <v>29</v>
      </c>
      <c r="W22" s="2">
        <f t="shared" si="8"/>
        <v>93.548387096774192</v>
      </c>
      <c r="X22" s="25">
        <f>SUM(CALCULATION!AU17:AV17)</f>
        <v>4</v>
      </c>
      <c r="Y22" s="25">
        <f t="shared" si="9"/>
        <v>80</v>
      </c>
    </row>
    <row r="23" spans="1:25" ht="18" customHeight="1">
      <c r="A23" s="6">
        <v>18</v>
      </c>
      <c r="B23" s="7">
        <v>18</v>
      </c>
      <c r="C23" s="8" t="s">
        <v>37</v>
      </c>
      <c r="D23" s="23">
        <f>SUM(CALCULATION!A18:C18)</f>
        <v>21</v>
      </c>
      <c r="E23" s="2">
        <f t="shared" si="0"/>
        <v>80.769230769230774</v>
      </c>
      <c r="F23" s="23">
        <f>SUM(CALCULATION!E18:G18)</f>
        <v>8</v>
      </c>
      <c r="G23" s="2">
        <f>F23/12*100</f>
        <v>66.666666666666657</v>
      </c>
      <c r="H23" s="23">
        <f>SUM(CALCULATION!I18:K18)</f>
        <v>25</v>
      </c>
      <c r="I23" s="2">
        <f t="shared" si="1"/>
        <v>78.125</v>
      </c>
      <c r="J23" s="23">
        <f>SUM(CALCULATION!N18:P18)</f>
        <v>7</v>
      </c>
      <c r="K23" s="2">
        <f t="shared" si="2"/>
        <v>63.636363636363633</v>
      </c>
      <c r="L23" s="24">
        <f>SUM(CALCULATION!R18:T18)</f>
        <v>26</v>
      </c>
      <c r="M23" s="2">
        <f t="shared" si="3"/>
        <v>76.470588235294116</v>
      </c>
      <c r="N23" s="23">
        <f>SUM(CALCULATION!Y18:AA18)</f>
        <v>26</v>
      </c>
      <c r="O23" s="2">
        <f t="shared" si="4"/>
        <v>83.870967741935488</v>
      </c>
      <c r="P23" s="25">
        <f>SUM(CALCULATION!AD18:AF18)</f>
        <v>12</v>
      </c>
      <c r="Q23" s="2">
        <f t="shared" ref="Q23:Q40" si="11">P23/13*100</f>
        <v>92.307692307692307</v>
      </c>
      <c r="R23" s="25">
        <f>SUM(CALCULATION!AH18:AJ18)</f>
        <v>21</v>
      </c>
      <c r="S23" s="2">
        <f t="shared" si="6"/>
        <v>77.777777777777786</v>
      </c>
      <c r="T23" s="25">
        <f>SUM(CALCULATION!AL18:AN18)</f>
        <v>6</v>
      </c>
      <c r="U23" s="2">
        <f t="shared" si="7"/>
        <v>75</v>
      </c>
      <c r="V23" s="25">
        <f>SUM(CALCULATION!AQ18:AS18)</f>
        <v>19</v>
      </c>
      <c r="W23" s="2">
        <f t="shared" si="8"/>
        <v>61.29032258064516</v>
      </c>
      <c r="X23" s="25">
        <f>SUM(CALCULATION!AU18:AV18)</f>
        <v>5</v>
      </c>
      <c r="Y23" s="25">
        <f t="shared" ref="Y23:Y39" si="12">X23/6*100</f>
        <v>83.333333333333343</v>
      </c>
    </row>
    <row r="24" spans="1:25" ht="18" customHeight="1">
      <c r="A24" s="6">
        <v>19</v>
      </c>
      <c r="B24" s="7">
        <v>19</v>
      </c>
      <c r="C24" s="8" t="s">
        <v>38</v>
      </c>
      <c r="D24" s="23">
        <f>SUM(CALCULATION!A19:C19)</f>
        <v>20</v>
      </c>
      <c r="E24" s="2">
        <f t="shared" si="0"/>
        <v>76.923076923076934</v>
      </c>
      <c r="F24" s="23">
        <f>SUM(CALCULATION!E19:G19)</f>
        <v>10</v>
      </c>
      <c r="G24" s="2">
        <f t="shared" ref="G24:G39" si="13">F24/12*100</f>
        <v>83.333333333333343</v>
      </c>
      <c r="H24" s="23">
        <f>SUM(CALCULATION!I19:K19)</f>
        <v>31</v>
      </c>
      <c r="I24" s="2">
        <f t="shared" si="1"/>
        <v>96.875</v>
      </c>
      <c r="J24" s="23">
        <f>SUM(CALCULATION!N19:P19)</f>
        <v>9</v>
      </c>
      <c r="K24" s="2">
        <f t="shared" si="2"/>
        <v>81.818181818181827</v>
      </c>
      <c r="L24" s="24">
        <f>SUM(CALCULATION!R19:T19)</f>
        <v>32</v>
      </c>
      <c r="M24" s="2">
        <f t="shared" si="3"/>
        <v>94.117647058823522</v>
      </c>
      <c r="N24" s="23">
        <f>SUM(CALCULATION!Y19:AA19)</f>
        <v>28</v>
      </c>
      <c r="O24" s="2">
        <f t="shared" si="4"/>
        <v>90.322580645161281</v>
      </c>
      <c r="P24" s="25">
        <f>SUM(CALCULATION!AD19:AF19)</f>
        <v>13</v>
      </c>
      <c r="Q24" s="2">
        <f t="shared" si="11"/>
        <v>100</v>
      </c>
      <c r="R24" s="25">
        <f>SUM(CALCULATION!AH19:AJ19)</f>
        <v>25</v>
      </c>
      <c r="S24" s="2">
        <f t="shared" si="6"/>
        <v>92.592592592592595</v>
      </c>
      <c r="T24" s="25">
        <f>SUM(CALCULATION!AL19:AN19)</f>
        <v>8</v>
      </c>
      <c r="U24" s="2">
        <f t="shared" si="7"/>
        <v>100</v>
      </c>
      <c r="V24" s="25">
        <f>SUM(CALCULATION!AQ19:AS19)</f>
        <v>23</v>
      </c>
      <c r="W24" s="2">
        <f t="shared" si="8"/>
        <v>74.193548387096769</v>
      </c>
      <c r="X24" s="25">
        <f>SUM(CALCULATION!AU19:AV19)</f>
        <v>4</v>
      </c>
      <c r="Y24" s="25">
        <f t="shared" si="12"/>
        <v>66.666666666666657</v>
      </c>
    </row>
    <row r="25" spans="1:25" ht="18" customHeight="1">
      <c r="A25" s="6">
        <v>20</v>
      </c>
      <c r="B25" s="7">
        <v>20</v>
      </c>
      <c r="C25" s="8" t="s">
        <v>39</v>
      </c>
      <c r="D25" s="23">
        <f>SUM(CALCULATION!A20:C20)</f>
        <v>18</v>
      </c>
      <c r="E25" s="2">
        <f t="shared" si="0"/>
        <v>69.230769230769226</v>
      </c>
      <c r="F25" s="23">
        <f>SUM(CALCULATION!E20:G20)</f>
        <v>10</v>
      </c>
      <c r="G25" s="2">
        <f t="shared" si="13"/>
        <v>83.333333333333343</v>
      </c>
      <c r="H25" s="23">
        <f>SUM(CALCULATION!I20:K20)</f>
        <v>28</v>
      </c>
      <c r="I25" s="2">
        <f t="shared" si="1"/>
        <v>87.5</v>
      </c>
      <c r="J25" s="23">
        <f>SUM(CALCULATION!N20:P20)</f>
        <v>7</v>
      </c>
      <c r="K25" s="2">
        <f t="shared" si="2"/>
        <v>63.636363636363633</v>
      </c>
      <c r="L25" s="24">
        <f>SUM(CALCULATION!R20:T20)</f>
        <v>34</v>
      </c>
      <c r="M25" s="2">
        <f t="shared" si="3"/>
        <v>100</v>
      </c>
      <c r="N25" s="23">
        <f>SUM(CALCULATION!Y20:AA20)</f>
        <v>29</v>
      </c>
      <c r="O25" s="2">
        <f t="shared" si="4"/>
        <v>93.548387096774192</v>
      </c>
      <c r="P25" s="25">
        <f>SUM(CALCULATION!AD20:AF20)</f>
        <v>12</v>
      </c>
      <c r="Q25" s="2">
        <f t="shared" si="11"/>
        <v>92.307692307692307</v>
      </c>
      <c r="R25" s="25">
        <f>SUM(CALCULATION!AH20:AJ20)</f>
        <v>23</v>
      </c>
      <c r="S25" s="2">
        <f t="shared" si="6"/>
        <v>85.18518518518519</v>
      </c>
      <c r="T25" s="25">
        <f>SUM(CALCULATION!AL20:AN20)</f>
        <v>8</v>
      </c>
      <c r="U25" s="2">
        <f t="shared" si="7"/>
        <v>100</v>
      </c>
      <c r="V25" s="25">
        <f>SUM(CALCULATION!AQ20:AS20)</f>
        <v>22</v>
      </c>
      <c r="W25" s="2">
        <f t="shared" si="8"/>
        <v>70.967741935483872</v>
      </c>
      <c r="X25" s="25">
        <f>SUM(CALCULATION!AU20:AV20)</f>
        <v>5</v>
      </c>
      <c r="Y25" s="25">
        <f t="shared" si="12"/>
        <v>83.333333333333343</v>
      </c>
    </row>
    <row r="26" spans="1:25" ht="18" customHeight="1">
      <c r="A26" s="6">
        <v>21</v>
      </c>
      <c r="B26" s="7">
        <v>21</v>
      </c>
      <c r="C26" s="8" t="s">
        <v>40</v>
      </c>
      <c r="D26" s="23">
        <f>SUM(CALCULATION!A21:C21)</f>
        <v>21</v>
      </c>
      <c r="E26" s="2">
        <f t="shared" si="0"/>
        <v>80.769230769230774</v>
      </c>
      <c r="F26" s="23">
        <f>SUM(CALCULATION!E21:G21)</f>
        <v>12</v>
      </c>
      <c r="G26" s="2">
        <f t="shared" si="13"/>
        <v>100</v>
      </c>
      <c r="H26" s="23">
        <f>SUM(CALCULATION!I21:K21)</f>
        <v>30</v>
      </c>
      <c r="I26" s="2">
        <f t="shared" si="1"/>
        <v>93.75</v>
      </c>
      <c r="J26" s="23">
        <f>SUM(CALCULATION!N21:P21)</f>
        <v>11</v>
      </c>
      <c r="K26" s="2">
        <f t="shared" si="2"/>
        <v>100</v>
      </c>
      <c r="L26" s="24">
        <f>SUM(CALCULATION!R21:T21)</f>
        <v>31</v>
      </c>
      <c r="M26" s="2">
        <f t="shared" si="3"/>
        <v>91.17647058823529</v>
      </c>
      <c r="N26" s="23">
        <f>SUM(CALCULATION!Y21:AA21)</f>
        <v>28</v>
      </c>
      <c r="O26" s="2">
        <f t="shared" si="4"/>
        <v>90.322580645161281</v>
      </c>
      <c r="P26" s="25">
        <f>SUM(CALCULATION!AD21:AF21)</f>
        <v>10</v>
      </c>
      <c r="Q26" s="2">
        <f t="shared" si="11"/>
        <v>76.923076923076934</v>
      </c>
      <c r="R26" s="25">
        <f>SUM(CALCULATION!AH21:AJ21)</f>
        <v>26</v>
      </c>
      <c r="S26" s="2">
        <f t="shared" si="6"/>
        <v>96.296296296296291</v>
      </c>
      <c r="T26" s="25">
        <f>SUM(CALCULATION!AL21:AN21)</f>
        <v>8</v>
      </c>
      <c r="U26" s="2">
        <f t="shared" si="7"/>
        <v>100</v>
      </c>
      <c r="V26" s="25">
        <f>SUM(CALCULATION!AQ21:AS21)</f>
        <v>25</v>
      </c>
      <c r="W26" s="2">
        <f t="shared" si="8"/>
        <v>80.645161290322577</v>
      </c>
      <c r="X26" s="25">
        <f>SUM(CALCULATION!AU21:AV21)</f>
        <v>5</v>
      </c>
      <c r="Y26" s="25">
        <f t="shared" si="12"/>
        <v>83.333333333333343</v>
      </c>
    </row>
    <row r="27" spans="1:25" ht="18" customHeight="1">
      <c r="A27" s="6">
        <v>22</v>
      </c>
      <c r="B27" s="7">
        <v>22</v>
      </c>
      <c r="C27" s="8" t="s">
        <v>41</v>
      </c>
      <c r="D27" s="23">
        <f>SUM(CALCULATION!A22:C22)</f>
        <v>22</v>
      </c>
      <c r="E27" s="2">
        <f t="shared" si="0"/>
        <v>84.615384615384613</v>
      </c>
      <c r="F27" s="23">
        <f>SUM(CALCULATION!E22:G22)</f>
        <v>10</v>
      </c>
      <c r="G27" s="2">
        <f t="shared" si="13"/>
        <v>83.333333333333343</v>
      </c>
      <c r="H27" s="23">
        <f>SUM(CALCULATION!I22:K22)</f>
        <v>29</v>
      </c>
      <c r="I27" s="2">
        <f t="shared" si="1"/>
        <v>90.625</v>
      </c>
      <c r="J27" s="23">
        <f>SUM(CALCULATION!N22:P22)</f>
        <v>11</v>
      </c>
      <c r="K27" s="2">
        <f t="shared" si="2"/>
        <v>100</v>
      </c>
      <c r="L27" s="24">
        <f>SUM(CALCULATION!R22:T22)</f>
        <v>31</v>
      </c>
      <c r="M27" s="2">
        <f t="shared" si="3"/>
        <v>91.17647058823529</v>
      </c>
      <c r="N27" s="23">
        <f>SUM(CALCULATION!Y22:AA22)</f>
        <v>29</v>
      </c>
      <c r="O27" s="2">
        <f t="shared" si="4"/>
        <v>93.548387096774192</v>
      </c>
      <c r="P27" s="25">
        <f>SUM(CALCULATION!AD22:AF22)</f>
        <v>13</v>
      </c>
      <c r="Q27" s="2">
        <f t="shared" si="11"/>
        <v>100</v>
      </c>
      <c r="R27" s="25">
        <f>SUM(CALCULATION!AH22:AJ22)</f>
        <v>26</v>
      </c>
      <c r="S27" s="2">
        <f t="shared" si="6"/>
        <v>96.296296296296291</v>
      </c>
      <c r="T27" s="25">
        <f>SUM(CALCULATION!AL22:AN22)</f>
        <v>7</v>
      </c>
      <c r="U27" s="2">
        <f t="shared" si="7"/>
        <v>87.5</v>
      </c>
      <c r="V27" s="25">
        <f>SUM(CALCULATION!AQ22:AS22)</f>
        <v>27</v>
      </c>
      <c r="W27" s="2">
        <f t="shared" si="8"/>
        <v>87.096774193548384</v>
      </c>
      <c r="X27" s="25">
        <f>SUM(CALCULATION!AU22:AV22)</f>
        <v>6</v>
      </c>
      <c r="Y27" s="25">
        <f t="shared" si="12"/>
        <v>100</v>
      </c>
    </row>
    <row r="28" spans="1:25" ht="18" customHeight="1">
      <c r="A28" s="6">
        <v>23</v>
      </c>
      <c r="B28" s="7">
        <v>23</v>
      </c>
      <c r="C28" s="12" t="s">
        <v>42</v>
      </c>
      <c r="D28" s="23">
        <f>SUM(CALCULATION!A23:C23)</f>
        <v>22</v>
      </c>
      <c r="E28" s="2">
        <f t="shared" si="0"/>
        <v>84.615384615384613</v>
      </c>
      <c r="F28" s="23">
        <f>SUM(CALCULATION!E23:G23)</f>
        <v>12</v>
      </c>
      <c r="G28" s="2">
        <f t="shared" si="13"/>
        <v>100</v>
      </c>
      <c r="H28" s="23">
        <f>SUM(CALCULATION!I23:K23)</f>
        <v>29</v>
      </c>
      <c r="I28" s="2">
        <f t="shared" si="1"/>
        <v>90.625</v>
      </c>
      <c r="J28" s="23">
        <f>SUM(CALCULATION!N23:P23)</f>
        <v>11</v>
      </c>
      <c r="K28" s="2">
        <f t="shared" si="2"/>
        <v>100</v>
      </c>
      <c r="L28" s="24">
        <f>SUM(CALCULATION!R23:T23)</f>
        <v>34</v>
      </c>
      <c r="M28" s="2">
        <f t="shared" si="3"/>
        <v>100</v>
      </c>
      <c r="N28" s="23">
        <f>SUM(CALCULATION!Y23:AA23)</f>
        <v>31</v>
      </c>
      <c r="O28" s="2">
        <f t="shared" si="4"/>
        <v>100</v>
      </c>
      <c r="P28" s="25">
        <f>SUM(CALCULATION!AD23:AF23)</f>
        <v>13</v>
      </c>
      <c r="Q28" s="2">
        <f t="shared" si="11"/>
        <v>100</v>
      </c>
      <c r="R28" s="25">
        <f>SUM(CALCULATION!AH23:AJ23)</f>
        <v>24</v>
      </c>
      <c r="S28" s="2">
        <f t="shared" si="6"/>
        <v>88.888888888888886</v>
      </c>
      <c r="T28" s="25">
        <f>SUM(CALCULATION!AL23:AN23)</f>
        <v>8</v>
      </c>
      <c r="U28" s="2">
        <f t="shared" si="7"/>
        <v>100</v>
      </c>
      <c r="V28" s="25">
        <f>SUM(CALCULATION!AQ23:AS23)</f>
        <v>23</v>
      </c>
      <c r="W28" s="2">
        <f t="shared" si="8"/>
        <v>74.193548387096769</v>
      </c>
      <c r="X28" s="25">
        <f>SUM(CALCULATION!AU23:AV23)</f>
        <v>5</v>
      </c>
      <c r="Y28" s="25">
        <f t="shared" si="12"/>
        <v>83.333333333333343</v>
      </c>
    </row>
    <row r="29" spans="1:25" ht="18" customHeight="1">
      <c r="A29" s="6">
        <v>24</v>
      </c>
      <c r="B29" s="7">
        <v>24</v>
      </c>
      <c r="C29" s="8" t="s">
        <v>43</v>
      </c>
      <c r="D29" s="23">
        <f>SUM(CALCULATION!A24:C24)</f>
        <v>24</v>
      </c>
      <c r="E29" s="2">
        <f t="shared" si="0"/>
        <v>92.307692307692307</v>
      </c>
      <c r="F29" s="23">
        <f>SUM(CALCULATION!E24:G24)</f>
        <v>10</v>
      </c>
      <c r="G29" s="2">
        <f t="shared" si="13"/>
        <v>83.333333333333343</v>
      </c>
      <c r="H29" s="23">
        <f>SUM(CALCULATION!I24:K24)</f>
        <v>32</v>
      </c>
      <c r="I29" s="2">
        <f t="shared" si="1"/>
        <v>100</v>
      </c>
      <c r="J29" s="23">
        <f>SUM(CALCULATION!N24:P24)</f>
        <v>11</v>
      </c>
      <c r="K29" s="2">
        <f t="shared" si="2"/>
        <v>100</v>
      </c>
      <c r="L29" s="24">
        <f>SUM(CALCULATION!R24:T24)</f>
        <v>33</v>
      </c>
      <c r="M29" s="2">
        <f t="shared" si="3"/>
        <v>97.058823529411768</v>
      </c>
      <c r="N29" s="23">
        <f>SUM(CALCULATION!Y24:AA24)</f>
        <v>31</v>
      </c>
      <c r="O29" s="2">
        <f t="shared" si="4"/>
        <v>100</v>
      </c>
      <c r="P29" s="25">
        <f>SUM(CALCULATION!AD24:AF24)</f>
        <v>12</v>
      </c>
      <c r="Q29" s="2">
        <f t="shared" si="11"/>
        <v>92.307692307692307</v>
      </c>
      <c r="R29" s="25">
        <f>SUM(CALCULATION!AH24:AJ24)</f>
        <v>26</v>
      </c>
      <c r="S29" s="2">
        <f t="shared" si="6"/>
        <v>96.296296296296291</v>
      </c>
      <c r="T29" s="25">
        <f>SUM(CALCULATION!AL24:AN24)</f>
        <v>8</v>
      </c>
      <c r="U29" s="2">
        <f t="shared" si="7"/>
        <v>100</v>
      </c>
      <c r="V29" s="25">
        <f>SUM(CALCULATION!AQ24:AS24)</f>
        <v>27</v>
      </c>
      <c r="W29" s="2">
        <f t="shared" si="8"/>
        <v>87.096774193548384</v>
      </c>
      <c r="X29" s="25">
        <f>SUM(CALCULATION!AU24:AV24)</f>
        <v>6</v>
      </c>
      <c r="Y29" s="25">
        <f t="shared" si="12"/>
        <v>100</v>
      </c>
    </row>
    <row r="30" spans="1:25" ht="18" customHeight="1">
      <c r="A30" s="6">
        <v>25</v>
      </c>
      <c r="B30" s="7">
        <v>25</v>
      </c>
      <c r="C30" s="8" t="s">
        <v>44</v>
      </c>
      <c r="D30" s="23">
        <f>SUM(CALCULATION!A25:C25)</f>
        <v>24</v>
      </c>
      <c r="E30" s="2">
        <f t="shared" si="0"/>
        <v>92.307692307692307</v>
      </c>
      <c r="F30" s="23">
        <f>SUM(CALCULATION!E25:G25)</f>
        <v>10</v>
      </c>
      <c r="G30" s="2">
        <f t="shared" si="13"/>
        <v>83.333333333333343</v>
      </c>
      <c r="H30" s="23">
        <f>SUM(CALCULATION!I25:K25)</f>
        <v>27</v>
      </c>
      <c r="I30" s="2">
        <f t="shared" si="1"/>
        <v>84.375</v>
      </c>
      <c r="J30" s="23">
        <f>SUM(CALCULATION!N25:P25)</f>
        <v>8</v>
      </c>
      <c r="K30" s="2">
        <f t="shared" si="2"/>
        <v>72.727272727272734</v>
      </c>
      <c r="L30" s="24">
        <f>SUM(CALCULATION!R25:T25)</f>
        <v>32</v>
      </c>
      <c r="M30" s="2">
        <f t="shared" si="3"/>
        <v>94.117647058823522</v>
      </c>
      <c r="N30" s="23">
        <f>SUM(CALCULATION!Y25:AA25)</f>
        <v>28</v>
      </c>
      <c r="O30" s="2">
        <f t="shared" si="4"/>
        <v>90.322580645161281</v>
      </c>
      <c r="P30" s="25">
        <f>SUM(CALCULATION!AD25:AF25)</f>
        <v>12</v>
      </c>
      <c r="Q30" s="2">
        <f t="shared" si="11"/>
        <v>92.307692307692307</v>
      </c>
      <c r="R30" s="25">
        <f>SUM(CALCULATION!AH25:AJ25)</f>
        <v>25</v>
      </c>
      <c r="S30" s="2">
        <f t="shared" si="6"/>
        <v>92.592592592592595</v>
      </c>
      <c r="T30" s="25">
        <f>SUM(CALCULATION!AL25:AN25)</f>
        <v>8</v>
      </c>
      <c r="U30" s="2">
        <f t="shared" si="7"/>
        <v>100</v>
      </c>
      <c r="V30" s="25">
        <f>SUM(CALCULATION!AQ25:AS25)</f>
        <v>27</v>
      </c>
      <c r="W30" s="2">
        <f t="shared" si="8"/>
        <v>87.096774193548384</v>
      </c>
      <c r="X30" s="25">
        <f>SUM(CALCULATION!AU25:AV25)</f>
        <v>6</v>
      </c>
      <c r="Y30" s="25">
        <f t="shared" si="12"/>
        <v>100</v>
      </c>
    </row>
    <row r="31" spans="1:25" ht="18" customHeight="1">
      <c r="A31" s="6">
        <v>26</v>
      </c>
      <c r="B31" s="7">
        <v>26</v>
      </c>
      <c r="C31" s="8" t="s">
        <v>45</v>
      </c>
      <c r="D31" s="23">
        <f>SUM(CALCULATION!A26:C26)</f>
        <v>22</v>
      </c>
      <c r="E31" s="2">
        <f t="shared" si="0"/>
        <v>84.615384615384613</v>
      </c>
      <c r="F31" s="23">
        <f>SUM(CALCULATION!E26:G26)</f>
        <v>12</v>
      </c>
      <c r="G31" s="2">
        <f t="shared" si="13"/>
        <v>100</v>
      </c>
      <c r="H31" s="23">
        <f>SUM(CALCULATION!I26:K26)</f>
        <v>31</v>
      </c>
      <c r="I31" s="2">
        <f t="shared" si="1"/>
        <v>96.875</v>
      </c>
      <c r="J31" s="23">
        <f>SUM(CALCULATION!N26:P26)</f>
        <v>9</v>
      </c>
      <c r="K31" s="2">
        <f t="shared" si="2"/>
        <v>81.818181818181827</v>
      </c>
      <c r="L31" s="24">
        <f>SUM(CALCULATION!R26:T26)</f>
        <v>32</v>
      </c>
      <c r="M31" s="2">
        <f t="shared" si="3"/>
        <v>94.117647058823522</v>
      </c>
      <c r="N31" s="23">
        <f>SUM(CALCULATION!Y26:AA26)</f>
        <v>30</v>
      </c>
      <c r="O31" s="2">
        <f t="shared" si="4"/>
        <v>96.774193548387103</v>
      </c>
      <c r="P31" s="25">
        <f>SUM(CALCULATION!AD26:AF26)</f>
        <v>13</v>
      </c>
      <c r="Q31" s="2">
        <f t="shared" si="11"/>
        <v>100</v>
      </c>
      <c r="R31" s="25">
        <f>SUM(CALCULATION!AH26:AJ26)</f>
        <v>24</v>
      </c>
      <c r="S31" s="2">
        <f t="shared" si="6"/>
        <v>88.888888888888886</v>
      </c>
      <c r="T31" s="25">
        <f>SUM(CALCULATION!AL26:AN26)</f>
        <v>8</v>
      </c>
      <c r="U31" s="2">
        <f t="shared" si="7"/>
        <v>100</v>
      </c>
      <c r="V31" s="25">
        <f>SUM(CALCULATION!AQ26:AS26)</f>
        <v>28</v>
      </c>
      <c r="W31" s="2">
        <f t="shared" si="8"/>
        <v>90.322580645161281</v>
      </c>
      <c r="X31" s="25">
        <f>SUM(CALCULATION!AU26:AV26)</f>
        <v>6</v>
      </c>
      <c r="Y31" s="25">
        <f t="shared" si="12"/>
        <v>100</v>
      </c>
    </row>
    <row r="32" spans="1:25" ht="18" customHeight="1">
      <c r="A32" s="6">
        <v>27</v>
      </c>
      <c r="B32" s="7">
        <v>27</v>
      </c>
      <c r="C32" s="8" t="s">
        <v>46</v>
      </c>
      <c r="D32" s="23">
        <f>SUM(CALCULATION!A27:C27)</f>
        <v>17</v>
      </c>
      <c r="E32" s="2">
        <f t="shared" si="0"/>
        <v>65.384615384615387</v>
      </c>
      <c r="F32" s="23">
        <f>SUM(CALCULATION!E27:G27)</f>
        <v>10</v>
      </c>
      <c r="G32" s="2">
        <f t="shared" si="13"/>
        <v>83.333333333333343</v>
      </c>
      <c r="H32" s="23">
        <f>SUM(CALCULATION!I27:K27)</f>
        <v>31</v>
      </c>
      <c r="I32" s="2">
        <f t="shared" si="1"/>
        <v>96.875</v>
      </c>
      <c r="J32" s="23">
        <f>SUM(CALCULATION!N27:P27)</f>
        <v>11</v>
      </c>
      <c r="K32" s="2">
        <f t="shared" si="2"/>
        <v>100</v>
      </c>
      <c r="L32" s="24">
        <f>SUM(CALCULATION!R27:T27)</f>
        <v>31</v>
      </c>
      <c r="M32" s="2">
        <f t="shared" si="3"/>
        <v>91.17647058823529</v>
      </c>
      <c r="N32" s="23">
        <f>SUM(CALCULATION!Y27:AA27)</f>
        <v>28</v>
      </c>
      <c r="O32" s="2">
        <f t="shared" si="4"/>
        <v>90.322580645161281</v>
      </c>
      <c r="P32" s="25">
        <f>SUM(CALCULATION!AD27:AF27)</f>
        <v>13</v>
      </c>
      <c r="Q32" s="2">
        <f t="shared" si="11"/>
        <v>100</v>
      </c>
      <c r="R32" s="25">
        <f>SUM(CALCULATION!AH27:AJ27)</f>
        <v>26</v>
      </c>
      <c r="S32" s="2">
        <f t="shared" si="6"/>
        <v>96.296296296296291</v>
      </c>
      <c r="T32" s="25">
        <f>SUM(CALCULATION!AL27:AN27)</f>
        <v>8</v>
      </c>
      <c r="U32" s="2">
        <f t="shared" si="7"/>
        <v>100</v>
      </c>
      <c r="V32" s="25">
        <f>SUM(CALCULATION!AQ27:AS27)</f>
        <v>21</v>
      </c>
      <c r="W32" s="2">
        <f t="shared" si="8"/>
        <v>67.741935483870961</v>
      </c>
      <c r="X32" s="25">
        <f>SUM(CALCULATION!AU27:AV27)</f>
        <v>5</v>
      </c>
      <c r="Y32" s="25">
        <f t="shared" si="12"/>
        <v>83.333333333333343</v>
      </c>
    </row>
    <row r="33" spans="1:25" ht="18" customHeight="1">
      <c r="A33" s="6">
        <v>28</v>
      </c>
      <c r="B33" s="7">
        <v>28</v>
      </c>
      <c r="C33" s="8" t="s">
        <v>47</v>
      </c>
      <c r="D33" s="23">
        <f>SUM(CALCULATION!A28:C28)</f>
        <v>24</v>
      </c>
      <c r="E33" s="2">
        <f t="shared" si="0"/>
        <v>92.307692307692307</v>
      </c>
      <c r="F33" s="23">
        <f>SUM(CALCULATION!E28:G28)</f>
        <v>12</v>
      </c>
      <c r="G33" s="2">
        <f t="shared" si="13"/>
        <v>100</v>
      </c>
      <c r="H33" s="23">
        <f>SUM(CALCULATION!I28:K28)</f>
        <v>29</v>
      </c>
      <c r="I33" s="2">
        <f t="shared" si="1"/>
        <v>90.625</v>
      </c>
      <c r="J33" s="23">
        <f>SUM(CALCULATION!N28:P28)</f>
        <v>11</v>
      </c>
      <c r="K33" s="2">
        <f t="shared" si="2"/>
        <v>100</v>
      </c>
      <c r="L33" s="24">
        <f>SUM(CALCULATION!R28:T28)</f>
        <v>33</v>
      </c>
      <c r="M33" s="2">
        <f t="shared" si="3"/>
        <v>97.058823529411768</v>
      </c>
      <c r="N33" s="23">
        <f>SUM(CALCULATION!Y28:AA28)</f>
        <v>31</v>
      </c>
      <c r="O33" s="2">
        <f t="shared" si="4"/>
        <v>100</v>
      </c>
      <c r="P33" s="25">
        <f>SUM(CALCULATION!AD28:AF28)</f>
        <v>13</v>
      </c>
      <c r="Q33" s="2">
        <f t="shared" si="11"/>
        <v>100</v>
      </c>
      <c r="R33" s="25">
        <f>SUM(CALCULATION!AH28:AJ28)</f>
        <v>25</v>
      </c>
      <c r="S33" s="2">
        <f t="shared" si="6"/>
        <v>92.592592592592595</v>
      </c>
      <c r="T33" s="25">
        <f>SUM(CALCULATION!AL28:AN28)</f>
        <v>7</v>
      </c>
      <c r="U33" s="2">
        <f t="shared" si="7"/>
        <v>87.5</v>
      </c>
      <c r="V33" s="25">
        <f>SUM(CALCULATION!AQ28:AS28)</f>
        <v>28</v>
      </c>
      <c r="W33" s="2">
        <f t="shared" si="8"/>
        <v>90.322580645161281</v>
      </c>
      <c r="X33" s="25">
        <f>SUM(CALCULATION!AU28:AV28)</f>
        <v>5</v>
      </c>
      <c r="Y33" s="25">
        <f t="shared" si="12"/>
        <v>83.333333333333343</v>
      </c>
    </row>
    <row r="34" spans="1:25" ht="18" customHeight="1">
      <c r="A34" s="6">
        <v>29</v>
      </c>
      <c r="B34" s="7">
        <v>29</v>
      </c>
      <c r="C34" s="8" t="s">
        <v>48</v>
      </c>
      <c r="D34" s="23">
        <f>SUM(CALCULATION!A29:C29)</f>
        <v>22</v>
      </c>
      <c r="E34" s="2">
        <f t="shared" si="0"/>
        <v>84.615384615384613</v>
      </c>
      <c r="F34" s="23">
        <f>SUM(CALCULATION!E29:G29)</f>
        <v>8</v>
      </c>
      <c r="G34" s="2">
        <f t="shared" si="13"/>
        <v>66.666666666666657</v>
      </c>
      <c r="H34" s="23">
        <f>SUM(CALCULATION!I29:K29)</f>
        <v>31</v>
      </c>
      <c r="I34" s="2">
        <f t="shared" si="1"/>
        <v>96.875</v>
      </c>
      <c r="J34" s="23">
        <f>SUM(CALCULATION!N29:P29)</f>
        <v>11</v>
      </c>
      <c r="K34" s="2">
        <f t="shared" si="2"/>
        <v>100</v>
      </c>
      <c r="L34" s="24">
        <f>SUM(CALCULATION!R29:T29)</f>
        <v>32</v>
      </c>
      <c r="M34" s="2">
        <f t="shared" si="3"/>
        <v>94.117647058823522</v>
      </c>
      <c r="N34" s="23">
        <f>SUM(CALCULATION!Y29:AA29)</f>
        <v>23</v>
      </c>
      <c r="O34" s="2">
        <f t="shared" si="4"/>
        <v>74.193548387096769</v>
      </c>
      <c r="P34" s="25">
        <f>SUM(CALCULATION!AD29:AF29)</f>
        <v>13</v>
      </c>
      <c r="Q34" s="2">
        <f t="shared" si="11"/>
        <v>100</v>
      </c>
      <c r="R34" s="25">
        <f>SUM(CALCULATION!AH29:AJ29)</f>
        <v>27</v>
      </c>
      <c r="S34" s="2">
        <f t="shared" si="6"/>
        <v>100</v>
      </c>
      <c r="T34" s="25">
        <f>SUM(CALCULATION!AL29:AN29)</f>
        <v>8</v>
      </c>
      <c r="U34" s="2">
        <f t="shared" si="7"/>
        <v>100</v>
      </c>
      <c r="V34" s="25">
        <f>SUM(CALCULATION!AQ29:AS29)</f>
        <v>22</v>
      </c>
      <c r="W34" s="2">
        <f t="shared" si="8"/>
        <v>70.967741935483872</v>
      </c>
      <c r="X34" s="25">
        <f>SUM(CALCULATION!AU29:AV29)</f>
        <v>6</v>
      </c>
      <c r="Y34" s="25">
        <f t="shared" si="12"/>
        <v>100</v>
      </c>
    </row>
    <row r="35" spans="1:25" ht="18" customHeight="1">
      <c r="A35" s="6">
        <v>30</v>
      </c>
      <c r="B35" s="7">
        <v>30</v>
      </c>
      <c r="C35" s="8" t="s">
        <v>49</v>
      </c>
      <c r="D35" s="23">
        <f>SUM(CALCULATION!A30:C30)</f>
        <v>20</v>
      </c>
      <c r="E35" s="2">
        <f t="shared" si="0"/>
        <v>76.923076923076934</v>
      </c>
      <c r="F35" s="23">
        <f>SUM(CALCULATION!E30:G30)</f>
        <v>10</v>
      </c>
      <c r="G35" s="2">
        <f t="shared" si="13"/>
        <v>83.333333333333343</v>
      </c>
      <c r="H35" s="23">
        <f>SUM(CALCULATION!I30:K30)</f>
        <v>30</v>
      </c>
      <c r="I35" s="2">
        <f t="shared" si="1"/>
        <v>93.75</v>
      </c>
      <c r="J35" s="23">
        <f>SUM(CALCULATION!N30:P30)</f>
        <v>11</v>
      </c>
      <c r="K35" s="2">
        <f t="shared" si="2"/>
        <v>100</v>
      </c>
      <c r="L35" s="24">
        <f>SUM(CALCULATION!R30:T30)</f>
        <v>30</v>
      </c>
      <c r="M35" s="2">
        <f t="shared" si="3"/>
        <v>88.235294117647058</v>
      </c>
      <c r="N35" s="23">
        <f>SUM(CALCULATION!Y30:AA30)</f>
        <v>29</v>
      </c>
      <c r="O35" s="2">
        <f t="shared" si="4"/>
        <v>93.548387096774192</v>
      </c>
      <c r="P35" s="25">
        <f>SUM(CALCULATION!AD30:AF30)</f>
        <v>12</v>
      </c>
      <c r="Q35" s="2">
        <f t="shared" si="11"/>
        <v>92.307692307692307</v>
      </c>
      <c r="R35" s="25">
        <f>SUM(CALCULATION!AH30:AJ30)</f>
        <v>25</v>
      </c>
      <c r="S35" s="2">
        <f t="shared" si="6"/>
        <v>92.592592592592595</v>
      </c>
      <c r="T35" s="25">
        <f>SUM(CALCULATION!AL30:AN30)</f>
        <v>7</v>
      </c>
      <c r="U35" s="2">
        <f t="shared" si="7"/>
        <v>87.5</v>
      </c>
      <c r="V35" s="25">
        <f>SUM(CALCULATION!AQ30:AS30)</f>
        <v>24</v>
      </c>
      <c r="W35" s="2">
        <f t="shared" si="8"/>
        <v>77.41935483870968</v>
      </c>
      <c r="X35" s="25">
        <f>SUM(CALCULATION!AU30:AV30)</f>
        <v>6</v>
      </c>
      <c r="Y35" s="25">
        <f t="shared" si="12"/>
        <v>100</v>
      </c>
    </row>
    <row r="36" spans="1:25" ht="18" customHeight="1">
      <c r="A36" s="6">
        <v>31</v>
      </c>
      <c r="B36" s="7">
        <v>31</v>
      </c>
      <c r="C36" s="8" t="s">
        <v>50</v>
      </c>
      <c r="D36" s="23">
        <f>SUM(CALCULATION!A31:C31)</f>
        <v>24</v>
      </c>
      <c r="E36" s="2">
        <f t="shared" si="0"/>
        <v>92.307692307692307</v>
      </c>
      <c r="F36" s="23">
        <f>SUM(CALCULATION!E31:G31)</f>
        <v>10</v>
      </c>
      <c r="G36" s="2">
        <f t="shared" si="13"/>
        <v>83.333333333333343</v>
      </c>
      <c r="H36" s="23">
        <f>SUM(CALCULATION!I31:K31)</f>
        <v>31</v>
      </c>
      <c r="I36" s="2">
        <f t="shared" si="1"/>
        <v>96.875</v>
      </c>
      <c r="J36" s="23">
        <f>SUM(CALCULATION!N31:P31)</f>
        <v>11</v>
      </c>
      <c r="K36" s="2">
        <f t="shared" si="2"/>
        <v>100</v>
      </c>
      <c r="L36" s="24">
        <f>SUM(CALCULATION!R31:T31)</f>
        <v>31</v>
      </c>
      <c r="M36" s="2">
        <f t="shared" si="3"/>
        <v>91.17647058823529</v>
      </c>
      <c r="N36" s="23">
        <f>SUM(CALCULATION!Y31:AA31)</f>
        <v>30</v>
      </c>
      <c r="O36" s="2">
        <f t="shared" si="4"/>
        <v>96.774193548387103</v>
      </c>
      <c r="P36" s="25">
        <f>SUM(CALCULATION!AD31:AF31)</f>
        <v>13</v>
      </c>
      <c r="Q36" s="2">
        <f t="shared" si="11"/>
        <v>100</v>
      </c>
      <c r="R36" s="25">
        <f>SUM(CALCULATION!AH31:AJ31)</f>
        <v>25</v>
      </c>
      <c r="S36" s="2">
        <f t="shared" si="6"/>
        <v>92.592592592592595</v>
      </c>
      <c r="T36" s="25">
        <f>SUM(CALCULATION!AL31:AN31)</f>
        <v>8</v>
      </c>
      <c r="U36" s="2">
        <f t="shared" si="7"/>
        <v>100</v>
      </c>
      <c r="V36" s="25">
        <f>SUM(CALCULATION!AQ31:AS31)</f>
        <v>24</v>
      </c>
      <c r="W36" s="2">
        <f t="shared" si="8"/>
        <v>77.41935483870968</v>
      </c>
      <c r="X36" s="25">
        <f>SUM(CALCULATION!AU31:AV31)</f>
        <v>4</v>
      </c>
      <c r="Y36" s="25">
        <f t="shared" si="12"/>
        <v>66.666666666666657</v>
      </c>
    </row>
    <row r="37" spans="1:25" ht="18" customHeight="1">
      <c r="A37" s="6">
        <v>32</v>
      </c>
      <c r="B37" s="7">
        <v>32</v>
      </c>
      <c r="C37" s="8" t="s">
        <v>51</v>
      </c>
      <c r="D37" s="23">
        <f>SUM(CALCULATION!A32:C32)</f>
        <v>21</v>
      </c>
      <c r="E37" s="2">
        <f t="shared" si="0"/>
        <v>80.769230769230774</v>
      </c>
      <c r="F37" s="23">
        <f>SUM(CALCULATION!E32:G32)</f>
        <v>8</v>
      </c>
      <c r="G37" s="2">
        <f t="shared" si="13"/>
        <v>66.666666666666657</v>
      </c>
      <c r="H37" s="23">
        <f>SUM(CALCULATION!I32:K32)</f>
        <v>24</v>
      </c>
      <c r="I37" s="2">
        <f t="shared" si="1"/>
        <v>75</v>
      </c>
      <c r="J37" s="23">
        <f>SUM(CALCULATION!N32:P32)</f>
        <v>6</v>
      </c>
      <c r="K37" s="2">
        <f t="shared" si="2"/>
        <v>54.54545454545454</v>
      </c>
      <c r="L37" s="24">
        <f>SUM(CALCULATION!R32:T32)</f>
        <v>25</v>
      </c>
      <c r="M37" s="2">
        <f t="shared" si="3"/>
        <v>73.529411764705884</v>
      </c>
      <c r="N37" s="23">
        <f>SUM(CALCULATION!Y32:AA32)</f>
        <v>21</v>
      </c>
      <c r="O37" s="2">
        <f t="shared" si="4"/>
        <v>67.741935483870961</v>
      </c>
      <c r="P37" s="25">
        <f>SUM(CALCULATION!AD32:AF32)</f>
        <v>11</v>
      </c>
      <c r="Q37" s="2">
        <f t="shared" si="11"/>
        <v>84.615384615384613</v>
      </c>
      <c r="R37" s="25">
        <f>SUM(CALCULATION!AH32:AJ32)</f>
        <v>21</v>
      </c>
      <c r="S37" s="2">
        <f t="shared" si="6"/>
        <v>77.777777777777786</v>
      </c>
      <c r="T37" s="25">
        <f>SUM(CALCULATION!AL32:AN32)</f>
        <v>7</v>
      </c>
      <c r="U37" s="2">
        <f t="shared" si="7"/>
        <v>87.5</v>
      </c>
      <c r="V37" s="25">
        <f>SUM(CALCULATION!AQ32:AS32)</f>
        <v>20</v>
      </c>
      <c r="W37" s="2">
        <f t="shared" si="8"/>
        <v>64.516129032258064</v>
      </c>
      <c r="X37" s="25">
        <f>SUM(CALCULATION!AU32:AV32)</f>
        <v>4</v>
      </c>
      <c r="Y37" s="25">
        <f t="shared" si="12"/>
        <v>66.666666666666657</v>
      </c>
    </row>
    <row r="38" spans="1:25" ht="18" customHeight="1">
      <c r="A38" s="6">
        <v>33</v>
      </c>
      <c r="B38" s="7">
        <v>33</v>
      </c>
      <c r="C38" s="8" t="s">
        <v>52</v>
      </c>
      <c r="D38" s="23">
        <f>SUM(CALCULATION!A33:C33)</f>
        <v>22</v>
      </c>
      <c r="E38" s="2">
        <f t="shared" si="0"/>
        <v>84.615384615384613</v>
      </c>
      <c r="F38" s="23">
        <f>SUM(CALCULATION!E33:G33)</f>
        <v>12</v>
      </c>
      <c r="G38" s="2">
        <f t="shared" si="13"/>
        <v>100</v>
      </c>
      <c r="H38" s="23">
        <f>SUM(CALCULATION!I33:K33)</f>
        <v>29</v>
      </c>
      <c r="I38" s="2">
        <f t="shared" si="1"/>
        <v>90.625</v>
      </c>
      <c r="J38" s="23">
        <f>SUM(CALCULATION!N33:P33)</f>
        <v>9</v>
      </c>
      <c r="K38" s="2">
        <f t="shared" si="2"/>
        <v>81.818181818181827</v>
      </c>
      <c r="L38" s="24">
        <f>SUM(CALCULATION!R33:T33)</f>
        <v>31</v>
      </c>
      <c r="M38" s="2">
        <f t="shared" si="3"/>
        <v>91.17647058823529</v>
      </c>
      <c r="N38" s="23">
        <f>SUM(CALCULATION!Y33:AA33)</f>
        <v>27</v>
      </c>
      <c r="O38" s="2">
        <f t="shared" si="4"/>
        <v>87.096774193548384</v>
      </c>
      <c r="P38" s="25">
        <f>SUM(CALCULATION!AD33:AF33)</f>
        <v>11</v>
      </c>
      <c r="Q38" s="2">
        <f t="shared" si="11"/>
        <v>84.615384615384613</v>
      </c>
      <c r="R38" s="25">
        <f>SUM(CALCULATION!AH33:AJ33)</f>
        <v>23</v>
      </c>
      <c r="S38" s="2">
        <f t="shared" si="6"/>
        <v>85.18518518518519</v>
      </c>
      <c r="T38" s="25">
        <f>SUM(CALCULATION!AL33:AN33)</f>
        <v>8</v>
      </c>
      <c r="U38" s="2">
        <f t="shared" si="7"/>
        <v>100</v>
      </c>
      <c r="V38" s="25">
        <f>SUM(CALCULATION!AQ33:AS33)</f>
        <v>24</v>
      </c>
      <c r="W38" s="2">
        <f t="shared" si="8"/>
        <v>77.41935483870968</v>
      </c>
      <c r="X38" s="25">
        <f>SUM(CALCULATION!AU33:AV33)</f>
        <v>5</v>
      </c>
      <c r="Y38" s="25">
        <f t="shared" si="12"/>
        <v>83.333333333333343</v>
      </c>
    </row>
    <row r="39" spans="1:25" ht="18" customHeight="1">
      <c r="A39" s="6">
        <v>34</v>
      </c>
      <c r="B39" s="7">
        <v>34</v>
      </c>
      <c r="C39" s="13" t="s">
        <v>53</v>
      </c>
      <c r="D39" s="23">
        <f>SUM(CALCULATION!A34:C34)</f>
        <v>15</v>
      </c>
      <c r="E39" s="2">
        <f t="shared" si="0"/>
        <v>57.692307692307686</v>
      </c>
      <c r="F39" s="23">
        <f>SUM(CALCULATION!E34:G34)</f>
        <v>10</v>
      </c>
      <c r="G39" s="2">
        <f t="shared" si="13"/>
        <v>83.333333333333343</v>
      </c>
      <c r="H39" s="23">
        <f>SUM(CALCULATION!I34:K34)</f>
        <v>30</v>
      </c>
      <c r="I39" s="2">
        <f t="shared" si="1"/>
        <v>93.75</v>
      </c>
      <c r="J39" s="23">
        <f>SUM(CALCULATION!N34:P34)</f>
        <v>9</v>
      </c>
      <c r="K39" s="2">
        <f t="shared" si="2"/>
        <v>81.818181818181827</v>
      </c>
      <c r="L39" s="24">
        <f>SUM(CALCULATION!R34:T34)</f>
        <v>30</v>
      </c>
      <c r="M39" s="2">
        <f t="shared" si="3"/>
        <v>88.235294117647058</v>
      </c>
      <c r="N39" s="23">
        <f>SUM(CALCULATION!Y34:AA34)</f>
        <v>22</v>
      </c>
      <c r="O39" s="2">
        <f t="shared" si="4"/>
        <v>70.967741935483872</v>
      </c>
      <c r="P39" s="25">
        <f>SUM(CALCULATION!AD34:AF34)</f>
        <v>13</v>
      </c>
      <c r="Q39" s="2">
        <f t="shared" si="11"/>
        <v>100</v>
      </c>
      <c r="R39" s="25">
        <f>SUM(CALCULATION!AH34:AJ34)</f>
        <v>20</v>
      </c>
      <c r="S39" s="2">
        <f t="shared" si="6"/>
        <v>74.074074074074076</v>
      </c>
      <c r="T39" s="25">
        <f>SUM(CALCULATION!AL34:AN34)</f>
        <v>8</v>
      </c>
      <c r="U39" s="2">
        <f t="shared" si="7"/>
        <v>100</v>
      </c>
      <c r="V39" s="25">
        <f>SUM(CALCULATION!AQ34:AS34)</f>
        <v>19</v>
      </c>
      <c r="W39" s="2">
        <f t="shared" si="8"/>
        <v>61.29032258064516</v>
      </c>
      <c r="X39" s="25">
        <f>SUM(CALCULATION!AU34:AV34)</f>
        <v>4</v>
      </c>
      <c r="Y39" s="25">
        <f t="shared" si="12"/>
        <v>66.666666666666657</v>
      </c>
    </row>
    <row r="40" spans="1:25" ht="18" customHeight="1">
      <c r="A40" s="6">
        <v>35</v>
      </c>
      <c r="B40" s="7">
        <v>35</v>
      </c>
      <c r="C40" s="14" t="s">
        <v>54</v>
      </c>
      <c r="D40" s="23">
        <f>SUM(CALCULATION!A35:C35)</f>
        <v>6</v>
      </c>
      <c r="E40" s="2">
        <f t="shared" si="0"/>
        <v>23.076923076923077</v>
      </c>
      <c r="F40" s="23"/>
      <c r="G40" s="2"/>
      <c r="H40" s="2"/>
      <c r="I40" s="2"/>
      <c r="J40" s="2"/>
      <c r="K40" s="2"/>
      <c r="L40" s="2"/>
      <c r="M40" s="2"/>
      <c r="N40" s="2"/>
      <c r="O40" s="2"/>
      <c r="P40" s="25">
        <f>SUM(CALCULATION!AD35:AF35)</f>
        <v>2</v>
      </c>
      <c r="Q40" s="2">
        <f t="shared" si="11"/>
        <v>15.384615384615385</v>
      </c>
      <c r="R40" s="25">
        <f>SUM(CALCULATION!AH35:AJ35)</f>
        <v>2</v>
      </c>
      <c r="S40" s="2">
        <f t="shared" si="6"/>
        <v>7.4074074074074066</v>
      </c>
      <c r="T40" s="25">
        <f>SUM(CALCULATION!AL35:AN35)</f>
        <v>2</v>
      </c>
      <c r="U40" s="2">
        <f t="shared" si="7"/>
        <v>25</v>
      </c>
      <c r="V40" s="2"/>
      <c r="W40" s="2"/>
      <c r="X40" s="2"/>
      <c r="Y40" s="2"/>
    </row>
    <row r="41" spans="1:25">
      <c r="A41" s="6">
        <v>36</v>
      </c>
      <c r="B41" s="15"/>
    </row>
    <row r="42" spans="1:25">
      <c r="A42" s="6">
        <v>37</v>
      </c>
      <c r="B42" s="15"/>
    </row>
    <row r="43" spans="1:25">
      <c r="A43" s="6">
        <v>38</v>
      </c>
    </row>
    <row r="44" spans="1:25">
      <c r="A44" s="6">
        <v>39</v>
      </c>
    </row>
    <row r="45" spans="1:25">
      <c r="A45" s="6">
        <v>40</v>
      </c>
    </row>
    <row r="46" spans="1:25">
      <c r="A46" s="6">
        <v>41</v>
      </c>
    </row>
    <row r="47" spans="1:25">
      <c r="A47" s="6">
        <v>42</v>
      </c>
    </row>
    <row r="48" spans="1:25">
      <c r="A48" s="6">
        <v>43</v>
      </c>
    </row>
    <row r="49" spans="1:1">
      <c r="A49" s="6">
        <v>44</v>
      </c>
    </row>
    <row r="50" spans="1:1">
      <c r="A50" s="6">
        <v>45</v>
      </c>
    </row>
    <row r="51" spans="1:1">
      <c r="A51" s="6">
        <v>46</v>
      </c>
    </row>
    <row r="52" spans="1:1">
      <c r="A52" s="6">
        <v>47</v>
      </c>
    </row>
    <row r="53" spans="1:1">
      <c r="A53" s="6">
        <v>48</v>
      </c>
    </row>
    <row r="54" spans="1:1">
      <c r="A54" s="6">
        <v>49</v>
      </c>
    </row>
    <row r="55" spans="1:1">
      <c r="A55" s="6">
        <v>50</v>
      </c>
    </row>
    <row r="56" spans="1:1">
      <c r="A56" s="6">
        <v>51</v>
      </c>
    </row>
    <row r="57" spans="1:1">
      <c r="A57" s="6">
        <v>52</v>
      </c>
    </row>
    <row r="58" spans="1:1">
      <c r="A58" s="6">
        <v>53</v>
      </c>
    </row>
    <row r="59" spans="1:1">
      <c r="A59" s="6">
        <v>54</v>
      </c>
    </row>
    <row r="60" spans="1:1">
      <c r="A60" s="6">
        <v>55</v>
      </c>
    </row>
    <row r="61" spans="1:1">
      <c r="A61" s="6">
        <v>56</v>
      </c>
    </row>
    <row r="62" spans="1:1">
      <c r="A62" s="6">
        <v>57</v>
      </c>
    </row>
    <row r="63" spans="1:1">
      <c r="A63" s="6">
        <v>58</v>
      </c>
    </row>
  </sheetData>
  <mergeCells count="21">
    <mergeCell ref="X4:Y4"/>
    <mergeCell ref="B3:B5"/>
    <mergeCell ref="C3:C5"/>
    <mergeCell ref="N4:O4"/>
    <mergeCell ref="P4:Q4"/>
    <mergeCell ref="R4:S4"/>
    <mergeCell ref="T4:U4"/>
    <mergeCell ref="V4:W4"/>
    <mergeCell ref="D4:E4"/>
    <mergeCell ref="F4:G4"/>
    <mergeCell ref="H4:I4"/>
    <mergeCell ref="J4:K4"/>
    <mergeCell ref="L4:M4"/>
    <mergeCell ref="B1:Y1"/>
    <mergeCell ref="B2:Y2"/>
    <mergeCell ref="D3:G3"/>
    <mergeCell ref="H3:K3"/>
    <mergeCell ref="L3:M3"/>
    <mergeCell ref="N3:Q3"/>
    <mergeCell ref="R3:U3"/>
    <mergeCell ref="V3:Y3"/>
  </mergeCells>
  <pageMargins left="0.7" right="0.7" top="0.75" bottom="0.75" header="0.3" footer="0.3"/>
  <pageSetup paperSize="5" scale="9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63"/>
  <sheetViews>
    <sheetView topLeftCell="B31" workbookViewId="0">
      <selection activeCell="X6" sqref="X6:X40"/>
    </sheetView>
  </sheetViews>
  <sheetFormatPr defaultColWidth="9" defaultRowHeight="15"/>
  <cols>
    <col min="1" max="1" width="5.28515625" hidden="1" customWidth="1"/>
    <col min="2" max="2" width="3.140625" style="1" customWidth="1"/>
    <col min="3" max="3" width="25.140625" customWidth="1"/>
    <col min="4" max="4" width="7.85546875" customWidth="1"/>
    <col min="5" max="5" width="5" customWidth="1"/>
    <col min="6" max="6" width="7.7109375" customWidth="1"/>
    <col min="7" max="7" width="5.140625" customWidth="1"/>
    <col min="8" max="8" width="7.5703125" customWidth="1"/>
    <col min="9" max="9" width="5.7109375" customWidth="1"/>
    <col min="10" max="10" width="7.7109375" customWidth="1"/>
    <col min="11" max="11" width="5.7109375" customWidth="1"/>
    <col min="12" max="12" width="7.7109375" customWidth="1"/>
    <col min="13" max="13" width="5.7109375" customWidth="1"/>
    <col min="14" max="14" width="7.5703125" customWidth="1"/>
    <col min="15" max="15" width="6.28515625" customWidth="1"/>
    <col min="16" max="16" width="7.5703125" customWidth="1"/>
    <col min="17" max="17" width="5.5703125" customWidth="1"/>
    <col min="18" max="18" width="7.5703125" customWidth="1"/>
    <col min="19" max="19" width="5.7109375" customWidth="1"/>
    <col min="20" max="20" width="7.5703125" customWidth="1"/>
    <col min="21" max="21" width="4.5703125" customWidth="1"/>
    <col min="22" max="22" width="7.5703125" customWidth="1"/>
    <col min="23" max="23" width="5.7109375" customWidth="1"/>
    <col min="24" max="24" width="7.85546875" customWidth="1"/>
    <col min="25" max="25" width="4.28515625" customWidth="1"/>
    <col min="26" max="26" width="0.7109375" customWidth="1"/>
  </cols>
  <sheetData>
    <row r="1" spans="1:30" ht="23.25">
      <c r="A1" s="2" t="s">
        <v>73</v>
      </c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57"/>
      <c r="Z1" s="39"/>
      <c r="AA1" s="17"/>
      <c r="AB1" s="17"/>
      <c r="AC1" s="17"/>
      <c r="AD1" s="17"/>
    </row>
    <row r="2" spans="1:30" ht="23.25">
      <c r="A2" s="2"/>
      <c r="B2" s="77" t="s">
        <v>74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57"/>
      <c r="Z2" s="39"/>
      <c r="AA2" s="17"/>
      <c r="AB2" s="17"/>
      <c r="AC2" s="17"/>
      <c r="AD2" s="17"/>
    </row>
    <row r="3" spans="1:30" ht="20.100000000000001" customHeight="1">
      <c r="A3" s="3" t="s">
        <v>75</v>
      </c>
      <c r="B3" s="78" t="s">
        <v>2</v>
      </c>
      <c r="C3" s="79" t="s">
        <v>3</v>
      </c>
      <c r="D3" s="59" t="s">
        <v>4</v>
      </c>
      <c r="E3" s="59"/>
      <c r="F3" s="59"/>
      <c r="G3" s="59"/>
      <c r="H3" s="59" t="s">
        <v>5</v>
      </c>
      <c r="I3" s="59"/>
      <c r="J3" s="59"/>
      <c r="K3" s="59"/>
      <c r="L3" s="59" t="s">
        <v>6</v>
      </c>
      <c r="M3" s="59"/>
      <c r="N3" s="59" t="s">
        <v>7</v>
      </c>
      <c r="O3" s="59"/>
      <c r="P3" s="59"/>
      <c r="Q3" s="59"/>
      <c r="R3" s="59" t="s">
        <v>8</v>
      </c>
      <c r="S3" s="59"/>
      <c r="T3" s="59"/>
      <c r="U3" s="59"/>
      <c r="V3" s="59" t="s">
        <v>9</v>
      </c>
      <c r="W3" s="59"/>
      <c r="X3" s="59"/>
      <c r="Y3" s="59"/>
    </row>
    <row r="4" spans="1:30" ht="96" customHeight="1">
      <c r="A4" s="2"/>
      <c r="B4" s="78"/>
      <c r="C4" s="79"/>
      <c r="D4" s="78" t="s">
        <v>76</v>
      </c>
      <c r="E4" s="78"/>
      <c r="F4" s="59" t="s">
        <v>77</v>
      </c>
      <c r="G4" s="59"/>
      <c r="H4" s="80" t="s">
        <v>78</v>
      </c>
      <c r="I4" s="80"/>
      <c r="J4" s="80" t="s">
        <v>79</v>
      </c>
      <c r="K4" s="80"/>
      <c r="L4" s="78" t="s">
        <v>88</v>
      </c>
      <c r="M4" s="78"/>
      <c r="N4" s="78" t="s">
        <v>81</v>
      </c>
      <c r="O4" s="78"/>
      <c r="P4" s="80" t="s">
        <v>82</v>
      </c>
      <c r="Q4" s="80"/>
      <c r="R4" s="80" t="s">
        <v>83</v>
      </c>
      <c r="S4" s="80"/>
      <c r="T4" s="80" t="s">
        <v>89</v>
      </c>
      <c r="U4" s="80"/>
      <c r="V4" s="78" t="s">
        <v>85</v>
      </c>
      <c r="W4" s="78"/>
      <c r="X4" s="78" t="s">
        <v>86</v>
      </c>
      <c r="Y4" s="78"/>
    </row>
    <row r="5" spans="1:30" ht="34.5" customHeight="1">
      <c r="A5" s="2"/>
      <c r="B5" s="78"/>
      <c r="C5" s="79"/>
      <c r="D5" s="37" t="s">
        <v>19</v>
      </c>
      <c r="E5" s="37" t="s">
        <v>87</v>
      </c>
      <c r="F5" s="37" t="s">
        <v>19</v>
      </c>
      <c r="G5" s="37" t="s">
        <v>87</v>
      </c>
      <c r="H5" s="37" t="s">
        <v>19</v>
      </c>
      <c r="I5" s="37" t="s">
        <v>87</v>
      </c>
      <c r="J5" s="37" t="s">
        <v>19</v>
      </c>
      <c r="K5" s="37" t="s">
        <v>87</v>
      </c>
      <c r="L5" s="37" t="s">
        <v>19</v>
      </c>
      <c r="M5" s="37" t="s">
        <v>87</v>
      </c>
      <c r="N5" s="37" t="s">
        <v>19</v>
      </c>
      <c r="O5" s="37" t="s">
        <v>87</v>
      </c>
      <c r="P5" s="37" t="s">
        <v>19</v>
      </c>
      <c r="Q5" s="37" t="s">
        <v>87</v>
      </c>
      <c r="R5" s="37" t="s">
        <v>19</v>
      </c>
      <c r="S5" s="37" t="s">
        <v>87</v>
      </c>
      <c r="T5" s="38" t="s">
        <v>19</v>
      </c>
      <c r="U5" s="37" t="s">
        <v>87</v>
      </c>
      <c r="V5" s="37" t="s">
        <v>19</v>
      </c>
      <c r="W5" s="37" t="s">
        <v>87</v>
      </c>
      <c r="X5" s="37" t="s">
        <v>19</v>
      </c>
      <c r="Y5" s="37" t="s">
        <v>87</v>
      </c>
    </row>
    <row r="6" spans="1:30" ht="18" customHeight="1">
      <c r="A6" s="6">
        <v>1</v>
      </c>
      <c r="B6" s="7">
        <v>1</v>
      </c>
      <c r="C6" s="8" t="s">
        <v>20</v>
      </c>
      <c r="E6" s="2">
        <f>CALCULATION!AX1/26*100</f>
        <v>92.307692307692307</v>
      </c>
      <c r="G6" s="2">
        <f>CALCULATION!BA1/10*100</f>
        <v>100</v>
      </c>
      <c r="I6" s="2">
        <f>CALCULATION!BD1/32*100</f>
        <v>96.875</v>
      </c>
      <c r="K6" s="2">
        <f>CALCULATION!BG1/11*100</f>
        <v>100</v>
      </c>
      <c r="M6" s="2">
        <f>CALCULATION!BJ1/34*100</f>
        <v>94.117647058823522</v>
      </c>
      <c r="O6" s="2">
        <f>CALCULATION!BM1/31*100</f>
        <v>96.774193548387103</v>
      </c>
      <c r="Q6" s="2">
        <f>CALCULATION!BP1/14*100</f>
        <v>100</v>
      </c>
      <c r="S6" s="2">
        <f>CALCULATION!BS1/27*100</f>
        <v>96.296296296296291</v>
      </c>
      <c r="U6" s="2">
        <f>CALCULATION!BV1/8*100</f>
        <v>100</v>
      </c>
      <c r="W6" s="2">
        <f>CALCULATION!BY1/31*100</f>
        <v>77.41935483870968</v>
      </c>
      <c r="Y6" s="25">
        <f>CALCULATION!CB1/5*100</f>
        <v>80</v>
      </c>
    </row>
    <row r="7" spans="1:30" ht="18" customHeight="1">
      <c r="A7" s="6">
        <v>2</v>
      </c>
      <c r="B7" s="7">
        <v>2</v>
      </c>
      <c r="C7" s="8" t="s">
        <v>21</v>
      </c>
      <c r="E7" s="2">
        <f>CALCULATION!AX2/26*100</f>
        <v>80.769230769230774</v>
      </c>
      <c r="G7" s="2">
        <f>CALCULATION!BA2/10*100</f>
        <v>80</v>
      </c>
      <c r="I7" s="2">
        <f>CALCULATION!BD2/32*100</f>
        <v>93.75</v>
      </c>
      <c r="K7" s="2">
        <f>CALCULATION!BG2/11*100</f>
        <v>100</v>
      </c>
      <c r="M7" s="2">
        <f>CALCULATION!BJ2/34*100</f>
        <v>97.058823529411768</v>
      </c>
      <c r="O7" s="2">
        <f>CALCULATION!BM2/31*100</f>
        <v>90.322580645161281</v>
      </c>
      <c r="Q7" s="2">
        <f>CALCULATION!BP2/14*100</f>
        <v>100</v>
      </c>
      <c r="S7" s="2">
        <f>CALCULATION!BS2/27*100</f>
        <v>100</v>
      </c>
      <c r="U7" s="2">
        <f>CALCULATION!BV2/8*100</f>
        <v>100</v>
      </c>
      <c r="W7" s="2">
        <f>CALCULATION!BY2/31*100</f>
        <v>80.645161290322577</v>
      </c>
      <c r="Y7" s="25">
        <f>CALCULATION!CB2/5*100</f>
        <v>100</v>
      </c>
    </row>
    <row r="8" spans="1:30" ht="18" customHeight="1">
      <c r="A8" s="6">
        <v>3</v>
      </c>
      <c r="B8" s="7">
        <v>3</v>
      </c>
      <c r="C8" s="8" t="s">
        <v>22</v>
      </c>
      <c r="E8" s="2">
        <f>CALCULATION!AX3/26*100</f>
        <v>69.230769230769226</v>
      </c>
      <c r="G8" s="2">
        <f>CALCULATION!BA3/10*100</f>
        <v>100</v>
      </c>
      <c r="I8" s="2">
        <f>CALCULATION!BD3/32*100</f>
        <v>87.5</v>
      </c>
      <c r="K8" s="2">
        <f>CALCULATION!BG3/11*100</f>
        <v>100</v>
      </c>
      <c r="M8" s="2">
        <f>CALCULATION!BJ3/34*100</f>
        <v>76.470588235294116</v>
      </c>
      <c r="O8" s="2">
        <f>CALCULATION!BM3/31*100</f>
        <v>90.322580645161281</v>
      </c>
      <c r="Q8" s="2">
        <f>CALCULATION!BP3/14*100</f>
        <v>85.714285714285708</v>
      </c>
      <c r="S8" s="2">
        <f>CALCULATION!BS3/27*100</f>
        <v>88.888888888888886</v>
      </c>
      <c r="U8" s="2">
        <f>CALCULATION!BV3/8*100</f>
        <v>100</v>
      </c>
      <c r="W8" s="2">
        <f>CALCULATION!BY3/31*100</f>
        <v>80.645161290322577</v>
      </c>
      <c r="Y8" s="25">
        <f>CALCULATION!CB3/5*100</f>
        <v>60</v>
      </c>
    </row>
    <row r="9" spans="1:30" ht="18" customHeight="1">
      <c r="A9" s="6">
        <v>4</v>
      </c>
      <c r="B9" s="7">
        <v>4</v>
      </c>
      <c r="C9" s="8" t="s">
        <v>23</v>
      </c>
      <c r="E9" s="2">
        <f>CALCULATION!AX4/26*100</f>
        <v>92.307692307692307</v>
      </c>
      <c r="G9" s="2">
        <f>CALCULATION!BA4/10*100</f>
        <v>100</v>
      </c>
      <c r="I9" s="2">
        <f>CALCULATION!BD4/32*100</f>
        <v>81.25</v>
      </c>
      <c r="K9" s="2">
        <f>CALCULATION!BG4/11*100</f>
        <v>63.636363636363633</v>
      </c>
      <c r="M9" s="2">
        <f>CALCULATION!BJ4/34*100</f>
        <v>79.411764705882348</v>
      </c>
      <c r="O9" s="2">
        <f>CALCULATION!BM4/31*100</f>
        <v>87.096774193548384</v>
      </c>
      <c r="Q9" s="2">
        <f>CALCULATION!BP4/14*100</f>
        <v>78.571428571428569</v>
      </c>
      <c r="S9" s="2">
        <f>CALCULATION!BS4/27*100</f>
        <v>92.592592592592595</v>
      </c>
      <c r="U9" s="2">
        <f>CALCULATION!BV4/8*100</f>
        <v>87.5</v>
      </c>
      <c r="W9" s="2">
        <f>CALCULATION!BY4/31*100</f>
        <v>80.645161290322577</v>
      </c>
      <c r="Y9" s="25">
        <f>CALCULATION!CB4/5*100</f>
        <v>100</v>
      </c>
    </row>
    <row r="10" spans="1:30" ht="18" customHeight="1">
      <c r="A10" s="6">
        <v>5</v>
      </c>
      <c r="B10" s="7">
        <v>5</v>
      </c>
      <c r="C10" s="8" t="s">
        <v>24</v>
      </c>
      <c r="E10" s="2">
        <f>CALCULATION!AX5/26*100</f>
        <v>96.15384615384616</v>
      </c>
      <c r="G10" s="2">
        <f>CALCULATION!BA5/10*100</f>
        <v>100</v>
      </c>
      <c r="I10" s="2">
        <f>CALCULATION!BD5/32*100</f>
        <v>84.375</v>
      </c>
      <c r="K10" s="2">
        <f>CALCULATION!BG5/11*100</f>
        <v>100</v>
      </c>
      <c r="M10" s="2">
        <f>CALCULATION!BJ5/34*100</f>
        <v>91.17647058823529</v>
      </c>
      <c r="O10" s="2">
        <f>CALCULATION!BM5/31*100</f>
        <v>96.774193548387103</v>
      </c>
      <c r="Q10" s="2">
        <f>CALCULATION!BP5/14*100</f>
        <v>100</v>
      </c>
      <c r="S10" s="2">
        <f>CALCULATION!BS5/27*100</f>
        <v>88.888888888888886</v>
      </c>
      <c r="U10" s="2">
        <f>CALCULATION!BV5/8*100</f>
        <v>87.5</v>
      </c>
      <c r="W10" s="2">
        <f>CALCULATION!BY5/31*100</f>
        <v>96.774193548387103</v>
      </c>
      <c r="Y10" s="25">
        <f>CALCULATION!CB5/5*100</f>
        <v>100</v>
      </c>
    </row>
    <row r="11" spans="1:30" ht="18" customHeight="1">
      <c r="A11" s="6">
        <v>6</v>
      </c>
      <c r="B11" s="7">
        <v>6</v>
      </c>
      <c r="C11" s="8" t="s">
        <v>25</v>
      </c>
      <c r="E11" s="2">
        <f>CALCULATION!AX6/26*100</f>
        <v>76.923076923076934</v>
      </c>
      <c r="G11" s="2">
        <f>CALCULATION!BA6/10*100</f>
        <v>80</v>
      </c>
      <c r="I11" s="2">
        <f>CALCULATION!BD6/32*100</f>
        <v>81.25</v>
      </c>
      <c r="K11" s="2">
        <f>CALCULATION!BG6/11*100</f>
        <v>100</v>
      </c>
      <c r="M11" s="2">
        <f>CALCULATION!BJ6/34*100</f>
        <v>82.35294117647058</v>
      </c>
      <c r="O11" s="2">
        <f>CALCULATION!BM6/31*100</f>
        <v>96.774193548387103</v>
      </c>
      <c r="Q11" s="2">
        <f>CALCULATION!BP6/14*100</f>
        <v>92.857142857142861</v>
      </c>
      <c r="S11" s="2">
        <f>CALCULATION!BS6/27*100</f>
        <v>96.296296296296291</v>
      </c>
      <c r="U11" s="2">
        <f>CALCULATION!BV6/8*100</f>
        <v>100</v>
      </c>
      <c r="W11" s="2">
        <f>CALCULATION!BY6/31*100</f>
        <v>80.645161290322577</v>
      </c>
      <c r="Y11" s="25">
        <f>CALCULATION!CB6/5*100</f>
        <v>80</v>
      </c>
    </row>
    <row r="12" spans="1:30" ht="18" customHeight="1">
      <c r="A12" s="6">
        <v>7</v>
      </c>
      <c r="B12" s="7">
        <v>7</v>
      </c>
      <c r="C12" s="8" t="s">
        <v>26</v>
      </c>
      <c r="E12" s="2">
        <f>CALCULATION!AX7/26*100</f>
        <v>80.769230769230774</v>
      </c>
      <c r="G12" s="2">
        <f>CALCULATION!BA7/10*100</f>
        <v>100</v>
      </c>
      <c r="I12" s="2">
        <f>CALCULATION!BD7/32*100</f>
        <v>87.5</v>
      </c>
      <c r="K12" s="2">
        <f>CALCULATION!BG7/11*100</f>
        <v>100</v>
      </c>
      <c r="M12" s="2">
        <f>CALCULATION!BJ7/34*100</f>
        <v>88.235294117647058</v>
      </c>
      <c r="O12" s="2">
        <f>CALCULATION!BM7/31*100</f>
        <v>96.774193548387103</v>
      </c>
      <c r="Q12" s="2">
        <f>CALCULATION!BP7/14*100</f>
        <v>100</v>
      </c>
      <c r="S12" s="2">
        <f>CALCULATION!BS7/27*100</f>
        <v>96.296296296296291</v>
      </c>
      <c r="U12" s="2">
        <f>CALCULATION!BV7/8*100</f>
        <v>100</v>
      </c>
      <c r="W12" s="2">
        <f>CALCULATION!BY7/31*100</f>
        <v>87.096774193548384</v>
      </c>
      <c r="Y12" s="25">
        <f>CALCULATION!CB7/5*100</f>
        <v>100</v>
      </c>
    </row>
    <row r="13" spans="1:30" ht="18" customHeight="1">
      <c r="A13" s="6">
        <v>8</v>
      </c>
      <c r="B13" s="7">
        <v>8</v>
      </c>
      <c r="C13" s="8" t="s">
        <v>27</v>
      </c>
      <c r="E13" s="2">
        <f>CALCULATION!AX8/26*100</f>
        <v>73.076923076923066</v>
      </c>
      <c r="G13" s="2">
        <f>CALCULATION!BA8/10*100</f>
        <v>100</v>
      </c>
      <c r="I13" s="2">
        <f>CALCULATION!BD8/32*100</f>
        <v>87.5</v>
      </c>
      <c r="K13" s="2">
        <f>CALCULATION!BG8/11*100</f>
        <v>100</v>
      </c>
      <c r="M13" s="2">
        <f>CALCULATION!BJ8/34*100</f>
        <v>100</v>
      </c>
      <c r="O13" s="2">
        <f>CALCULATION!BM8/31*100</f>
        <v>83.870967741935488</v>
      </c>
      <c r="Q13" s="2">
        <f>CALCULATION!BP8/14*100</f>
        <v>64.285714285714292</v>
      </c>
      <c r="S13" s="2">
        <f>CALCULATION!BS8/27*100</f>
        <v>85.18518518518519</v>
      </c>
      <c r="U13" s="2">
        <f>CALCULATION!BV8/8*100</f>
        <v>100</v>
      </c>
      <c r="W13" s="2">
        <f>CALCULATION!BY8/31*100</f>
        <v>74.193548387096769</v>
      </c>
      <c r="Y13" s="25">
        <f>CALCULATION!CB8/5*100</f>
        <v>80</v>
      </c>
    </row>
    <row r="14" spans="1:30" ht="18" customHeight="1">
      <c r="A14" s="6">
        <v>9</v>
      </c>
      <c r="B14" s="7">
        <v>9</v>
      </c>
      <c r="C14" s="8" t="s">
        <v>28</v>
      </c>
      <c r="E14" s="2">
        <f>CALCULATION!AX9/26*100</f>
        <v>84.615384615384613</v>
      </c>
      <c r="G14" s="2">
        <f>CALCULATION!BA9/10*100</f>
        <v>100</v>
      </c>
      <c r="I14" s="2">
        <f>CALCULATION!BD9/32*100</f>
        <v>65.625</v>
      </c>
      <c r="K14" s="2">
        <f>CALCULATION!BG9/11*100</f>
        <v>81.818181818181827</v>
      </c>
      <c r="M14" s="2">
        <f>CALCULATION!BJ9/34*100</f>
        <v>85.294117647058826</v>
      </c>
      <c r="O14" s="2">
        <f>CALCULATION!BM9/31*100</f>
        <v>87.096774193548384</v>
      </c>
      <c r="Q14" s="2">
        <f>CALCULATION!BP9/14*100</f>
        <v>57.142857142857139</v>
      </c>
      <c r="S14" s="2">
        <f>CALCULATION!BS9/27*100</f>
        <v>81.481481481481481</v>
      </c>
      <c r="U14" s="2">
        <f>CALCULATION!BV9/8*100</f>
        <v>62.5</v>
      </c>
      <c r="W14" s="2">
        <f>CALCULATION!BY9/31*100</f>
        <v>80.645161290322577</v>
      </c>
      <c r="Y14" s="25">
        <f>CALCULATION!CB9/5*100</f>
        <v>80</v>
      </c>
    </row>
    <row r="15" spans="1:30" ht="18" customHeight="1">
      <c r="A15" s="6">
        <v>10</v>
      </c>
      <c r="B15" s="7">
        <v>10</v>
      </c>
      <c r="C15" s="11" t="s">
        <v>29</v>
      </c>
      <c r="E15" s="2">
        <f>CALCULATION!AX10/26*100</f>
        <v>50</v>
      </c>
      <c r="G15" s="2">
        <f>CALCULATION!BA10/10*100</f>
        <v>100</v>
      </c>
      <c r="I15" s="2">
        <f>CALCULATION!BD10/32*100</f>
        <v>75</v>
      </c>
      <c r="K15" s="2">
        <f>CALCULATION!BG10/11*100</f>
        <v>36.363636363636367</v>
      </c>
      <c r="M15" s="2">
        <f>CALCULATION!BJ10/34*100</f>
        <v>76.470588235294116</v>
      </c>
      <c r="O15" s="2">
        <f>CALCULATION!BM10/31*100</f>
        <v>87.096774193548384</v>
      </c>
      <c r="Q15" s="2">
        <f>CALCULATION!BP10/14*100</f>
        <v>100</v>
      </c>
      <c r="S15" s="2">
        <f>CALCULATION!BS10/27*100</f>
        <v>66.666666666666657</v>
      </c>
      <c r="U15" s="2">
        <f>CALCULATION!BV10/8*100</f>
        <v>87.5</v>
      </c>
      <c r="W15" s="2">
        <f>CALCULATION!BY10/31*100</f>
        <v>48.387096774193552</v>
      </c>
      <c r="Y15" s="25">
        <f>CALCULATION!CB10/5*100</f>
        <v>60</v>
      </c>
    </row>
    <row r="16" spans="1:30" ht="18" customHeight="1">
      <c r="A16" s="6">
        <v>11</v>
      </c>
      <c r="B16" s="7">
        <v>11</v>
      </c>
      <c r="C16" s="8" t="s">
        <v>30</v>
      </c>
      <c r="E16" s="2">
        <f>CALCULATION!AX11/26*100</f>
        <v>100</v>
      </c>
      <c r="G16" s="2">
        <f>CALCULATION!BA11/10*100</f>
        <v>100</v>
      </c>
      <c r="I16" s="2">
        <f>CALCULATION!BD11/32*100</f>
        <v>87.5</v>
      </c>
      <c r="K16" s="2">
        <f>CALCULATION!BG11/11*100</f>
        <v>100</v>
      </c>
      <c r="M16" s="2">
        <f>CALCULATION!BJ11/34*100</f>
        <v>94.117647058823522</v>
      </c>
      <c r="O16" s="2">
        <f>CALCULATION!BM11/31*100</f>
        <v>96.774193548387103</v>
      </c>
      <c r="Q16" s="2">
        <f>CALCULATION!BP11/14*100</f>
        <v>100</v>
      </c>
      <c r="S16" s="2">
        <f>CALCULATION!BS11/27*100</f>
        <v>96.296296296296291</v>
      </c>
      <c r="U16" s="2">
        <f>CALCULATION!BV11/8*100</f>
        <v>100</v>
      </c>
      <c r="W16" s="2">
        <f>CALCULATION!BY11/31*100</f>
        <v>93.548387096774192</v>
      </c>
      <c r="Y16" s="25">
        <f>CALCULATION!CB11/5*100</f>
        <v>80</v>
      </c>
    </row>
    <row r="17" spans="1:25" ht="18" customHeight="1">
      <c r="A17" s="6">
        <v>12</v>
      </c>
      <c r="B17" s="7">
        <v>12</v>
      </c>
      <c r="C17" s="8" t="s">
        <v>31</v>
      </c>
      <c r="E17" s="2">
        <f>CALCULATION!AX12/26*100</f>
        <v>65.384615384615387</v>
      </c>
      <c r="G17" s="2">
        <f>CALCULATION!BA12/10*100</f>
        <v>100</v>
      </c>
      <c r="I17" s="2">
        <f>CALCULATION!BD12/32*100</f>
        <v>78.125</v>
      </c>
      <c r="K17" s="2">
        <f>CALCULATION!BG12/11*100</f>
        <v>81.818181818181827</v>
      </c>
      <c r="M17" s="2">
        <f>CALCULATION!BJ12/34*100</f>
        <v>76.470588235294116</v>
      </c>
      <c r="O17" s="2">
        <f>CALCULATION!BM12/31*100</f>
        <v>87.096774193548384</v>
      </c>
      <c r="Q17" s="2">
        <f>CALCULATION!BP12/14*100</f>
        <v>64.285714285714292</v>
      </c>
      <c r="S17" s="2">
        <f>CALCULATION!BS12/27*100</f>
        <v>77.777777777777786</v>
      </c>
      <c r="U17" s="2">
        <f>CALCULATION!BV12/8*100</f>
        <v>100</v>
      </c>
      <c r="W17" s="2">
        <f>CALCULATION!BY12/31*100</f>
        <v>58.064516129032263</v>
      </c>
      <c r="Y17" s="25">
        <f>CALCULATION!CB12/5*100</f>
        <v>100</v>
      </c>
    </row>
    <row r="18" spans="1:25" ht="18" customHeight="1">
      <c r="A18" s="6">
        <v>13</v>
      </c>
      <c r="B18" s="7">
        <v>13</v>
      </c>
      <c r="C18" s="8" t="s">
        <v>32</v>
      </c>
      <c r="E18" s="2">
        <f>CALCULATION!AX13/26*100</f>
        <v>96.15384615384616</v>
      </c>
      <c r="G18" s="2">
        <f>CALCULATION!BA13/10*100</f>
        <v>100</v>
      </c>
      <c r="I18" s="2">
        <f>CALCULATION!BD13/32*100</f>
        <v>96.875</v>
      </c>
      <c r="K18" s="2">
        <f>CALCULATION!BG13/11*100</f>
        <v>100</v>
      </c>
      <c r="M18" s="2">
        <f>CALCULATION!BJ13/34*100</f>
        <v>100</v>
      </c>
      <c r="O18" s="2">
        <f>CALCULATION!BM13/31*100</f>
        <v>100</v>
      </c>
      <c r="Q18" s="2">
        <f>CALCULATION!BP13/14*100</f>
        <v>100</v>
      </c>
      <c r="S18" s="2">
        <f>CALCULATION!BS13/27*100</f>
        <v>81.481481481481481</v>
      </c>
      <c r="U18" s="2">
        <f>CALCULATION!BV13/8*100</f>
        <v>75</v>
      </c>
      <c r="W18" s="2">
        <f>CALCULATION!BY13/31*100</f>
        <v>90.322580645161281</v>
      </c>
      <c r="Y18" s="25">
        <f>CALCULATION!CB13/5*100</f>
        <v>80</v>
      </c>
    </row>
    <row r="19" spans="1:25" ht="18" customHeight="1">
      <c r="A19" s="6">
        <v>14</v>
      </c>
      <c r="B19" s="7">
        <v>14</v>
      </c>
      <c r="C19" s="8" t="s">
        <v>33</v>
      </c>
      <c r="E19" s="2">
        <f>CALCULATION!AX14/26*100</f>
        <v>96.15384615384616</v>
      </c>
      <c r="G19" s="2">
        <f>CALCULATION!BA14/10*100</f>
        <v>100</v>
      </c>
      <c r="I19" s="2">
        <f>CALCULATION!BD14/32*100</f>
        <v>87.5</v>
      </c>
      <c r="K19" s="2">
        <f>CALCULATION!BG14/11*100</f>
        <v>100</v>
      </c>
      <c r="M19" s="2">
        <f>CALCULATION!BJ14/34*100</f>
        <v>100</v>
      </c>
      <c r="O19" s="2">
        <f>CALCULATION!BM14/31*100</f>
        <v>100</v>
      </c>
      <c r="Q19" s="2">
        <f>CALCULATION!BP14/14*100</f>
        <v>100</v>
      </c>
      <c r="S19" s="2">
        <f>CALCULATION!BS14/27*100</f>
        <v>96.296296296296291</v>
      </c>
      <c r="U19" s="2">
        <f>CALCULATION!BV14/8*100</f>
        <v>100</v>
      </c>
      <c r="W19" s="2">
        <f>CALCULATION!BY14/31*100</f>
        <v>93.548387096774192</v>
      </c>
      <c r="Y19" s="25">
        <f>CALCULATION!CB14/5*100</f>
        <v>80</v>
      </c>
    </row>
    <row r="20" spans="1:25" ht="18" customHeight="1">
      <c r="A20" s="6">
        <v>15</v>
      </c>
      <c r="B20" s="7">
        <v>15</v>
      </c>
      <c r="C20" s="8" t="s">
        <v>34</v>
      </c>
      <c r="E20" s="2">
        <f>CALCULATION!AX15/26*100</f>
        <v>69.230769230769226</v>
      </c>
      <c r="G20" s="2">
        <f>CALCULATION!BA15/10*100</f>
        <v>100</v>
      </c>
      <c r="I20" s="2">
        <f>CALCULATION!BD15/32*100</f>
        <v>71.875</v>
      </c>
      <c r="K20" s="2">
        <f>CALCULATION!BG15/11*100</f>
        <v>63.636363636363633</v>
      </c>
      <c r="M20" s="2">
        <f>CALCULATION!BJ15/34*100</f>
        <v>70.588235294117652</v>
      </c>
      <c r="O20" s="2">
        <f>CALCULATION!BM15/31*100</f>
        <v>83.870967741935488</v>
      </c>
      <c r="Q20" s="2">
        <f>CALCULATION!BP15/14*100</f>
        <v>64.285714285714292</v>
      </c>
      <c r="S20" s="2">
        <f>CALCULATION!BS15/27*100</f>
        <v>70.370370370370367</v>
      </c>
      <c r="U20" s="2">
        <f>CALCULATION!BV15/8*100</f>
        <v>75</v>
      </c>
      <c r="W20" s="2">
        <f>CALCULATION!BY15/31*100</f>
        <v>61.29032258064516</v>
      </c>
      <c r="Y20" s="25">
        <f>CALCULATION!CB15/5*100</f>
        <v>80</v>
      </c>
    </row>
    <row r="21" spans="1:25" ht="18" customHeight="1">
      <c r="A21" s="6">
        <v>16</v>
      </c>
      <c r="B21" s="7">
        <v>16</v>
      </c>
      <c r="C21" s="8" t="s">
        <v>35</v>
      </c>
      <c r="E21" s="2">
        <f>CALCULATION!AX16/26*100</f>
        <v>92.307692307692307</v>
      </c>
      <c r="G21" s="2">
        <f>CALCULATION!BA16/10*100</f>
        <v>100</v>
      </c>
      <c r="I21" s="2">
        <f>CALCULATION!BD16/32*100</f>
        <v>93.75</v>
      </c>
      <c r="K21" s="2">
        <f>CALCULATION!BG16/11*100</f>
        <v>81.818181818181827</v>
      </c>
      <c r="M21" s="2">
        <f>CALCULATION!BJ16/34*100</f>
        <v>88.235294117647058</v>
      </c>
      <c r="O21" s="2">
        <f>CALCULATION!BM16/31*100</f>
        <v>93.548387096774192</v>
      </c>
      <c r="Q21" s="2">
        <f>CALCULATION!BP16/14*100</f>
        <v>92.857142857142861</v>
      </c>
      <c r="S21" s="2">
        <f>CALCULATION!BS16/27*100</f>
        <v>88.888888888888886</v>
      </c>
      <c r="U21" s="2">
        <f>CALCULATION!BV16/8*100</f>
        <v>100</v>
      </c>
      <c r="W21" s="2">
        <f>CALCULATION!BY16/31*100</f>
        <v>87.096774193548384</v>
      </c>
      <c r="Y21" s="25">
        <f>CALCULATION!CB16/5*100</f>
        <v>40</v>
      </c>
    </row>
    <row r="22" spans="1:25" ht="18" customHeight="1">
      <c r="A22" s="6">
        <v>17</v>
      </c>
      <c r="B22" s="7">
        <v>17</v>
      </c>
      <c r="C22" s="8" t="s">
        <v>36</v>
      </c>
      <c r="E22" s="2">
        <f>CALCULATION!AX17/26*100</f>
        <v>96.15384615384616</v>
      </c>
      <c r="G22" s="2">
        <f>CALCULATION!BA17/10*100</f>
        <v>100</v>
      </c>
      <c r="I22" s="2">
        <f>CALCULATION!BD17/32*100</f>
        <v>100</v>
      </c>
      <c r="K22" s="2">
        <f>CALCULATION!BG17/11*100</f>
        <v>100</v>
      </c>
      <c r="M22" s="2">
        <f>CALCULATION!BJ17/34*100</f>
        <v>100</v>
      </c>
      <c r="O22" s="2">
        <f>CALCULATION!BM17/31*100</f>
        <v>80.645161290322577</v>
      </c>
      <c r="Q22" s="2">
        <f>CALCULATION!BP17/14*100</f>
        <v>100</v>
      </c>
      <c r="S22" s="2">
        <f>CALCULATION!BS17/27*100</f>
        <v>96.296296296296291</v>
      </c>
      <c r="U22" s="2">
        <f>CALCULATION!BV17/8*100</f>
        <v>100</v>
      </c>
      <c r="W22" s="2">
        <f>CALCULATION!BY17/31*100</f>
        <v>93.548387096774192</v>
      </c>
      <c r="Y22" s="25">
        <f>CALCULATION!CB17/5*100</f>
        <v>80</v>
      </c>
    </row>
    <row r="23" spans="1:25" ht="18" customHeight="1">
      <c r="A23" s="6">
        <v>18</v>
      </c>
      <c r="B23" s="7">
        <v>18</v>
      </c>
      <c r="C23" s="8" t="s">
        <v>37</v>
      </c>
      <c r="E23" s="2">
        <f>CALCULATION!AX18/26*100</f>
        <v>80.769230769230774</v>
      </c>
      <c r="G23" s="2">
        <f>CALCULATION!BA18/10*100</f>
        <v>80</v>
      </c>
      <c r="I23" s="2">
        <f>CALCULATION!BD18/32*100</f>
        <v>78.125</v>
      </c>
      <c r="K23" s="2">
        <f>CALCULATION!BG18/11*100</f>
        <v>63.636363636363633</v>
      </c>
      <c r="M23" s="2">
        <f>CALCULATION!BJ18/34*100</f>
        <v>76.470588235294116</v>
      </c>
      <c r="O23" s="2">
        <f>CALCULATION!BM18/31*100</f>
        <v>83.870967741935488</v>
      </c>
      <c r="Q23" s="2">
        <f>CALCULATION!BP18/13*100</f>
        <v>92.307692307692307</v>
      </c>
      <c r="S23" s="2">
        <f>CALCULATION!BS18/27*100</f>
        <v>77.777777777777786</v>
      </c>
      <c r="U23" s="2">
        <f>CALCULATION!BV18/8*100</f>
        <v>75</v>
      </c>
      <c r="W23" s="2">
        <f>CALCULATION!BY18/31*100</f>
        <v>61.29032258064516</v>
      </c>
      <c r="Y23" s="25">
        <f>CALCULATION!CB18/6*100</f>
        <v>83.333333333333343</v>
      </c>
    </row>
    <row r="24" spans="1:25" ht="18" customHeight="1">
      <c r="A24" s="6">
        <v>19</v>
      </c>
      <c r="B24" s="7">
        <v>19</v>
      </c>
      <c r="C24" s="8" t="s">
        <v>38</v>
      </c>
      <c r="E24" s="2">
        <f>CALCULATION!AX19/26*100</f>
        <v>76.923076923076934</v>
      </c>
      <c r="G24" s="2">
        <f>CALCULATION!BA19/12*100</f>
        <v>83.333333333333343</v>
      </c>
      <c r="I24" s="2">
        <f>CALCULATION!BD19/32*100</f>
        <v>96.875</v>
      </c>
      <c r="K24" s="2">
        <f>CALCULATION!BG19/11*100</f>
        <v>81.818181818181827</v>
      </c>
      <c r="M24" s="2">
        <f>CALCULATION!BJ19/34*100</f>
        <v>94.117647058823522</v>
      </c>
      <c r="O24" s="2">
        <f>CALCULATION!BM19/31*100</f>
        <v>90.322580645161281</v>
      </c>
      <c r="Q24" s="2">
        <f>CALCULATION!BP19/13*100</f>
        <v>100</v>
      </c>
      <c r="S24" s="2">
        <f>CALCULATION!BS19/27*100</f>
        <v>92.592592592592595</v>
      </c>
      <c r="U24" s="2">
        <f>CALCULATION!BV19/8*100</f>
        <v>100</v>
      </c>
      <c r="W24" s="2">
        <f>CALCULATION!BY19/31*100</f>
        <v>74.193548387096769</v>
      </c>
      <c r="Y24" s="25">
        <f>CALCULATION!CB19/6*100</f>
        <v>66.666666666666657</v>
      </c>
    </row>
    <row r="25" spans="1:25" ht="18" customHeight="1">
      <c r="A25" s="6">
        <v>20</v>
      </c>
      <c r="B25" s="7">
        <v>20</v>
      </c>
      <c r="C25" s="8" t="s">
        <v>39</v>
      </c>
      <c r="E25" s="2">
        <f>CALCULATION!AX20/26*100</f>
        <v>69.230769230769226</v>
      </c>
      <c r="G25" s="2">
        <f>CALCULATION!BA20/12*100</f>
        <v>83.333333333333343</v>
      </c>
      <c r="I25" s="2">
        <f>CALCULATION!BD20/32*100</f>
        <v>87.5</v>
      </c>
      <c r="K25" s="2">
        <f>CALCULATION!BG20/11*100</f>
        <v>63.636363636363633</v>
      </c>
      <c r="M25" s="2">
        <f>CALCULATION!BJ20/34*100</f>
        <v>100</v>
      </c>
      <c r="O25" s="2">
        <f>CALCULATION!BM20/31*100</f>
        <v>93.548387096774192</v>
      </c>
      <c r="Q25" s="2">
        <f>CALCULATION!BP20/13*100</f>
        <v>92.307692307692307</v>
      </c>
      <c r="S25" s="2">
        <f>CALCULATION!BS20/27*100</f>
        <v>85.18518518518519</v>
      </c>
      <c r="U25" s="2">
        <f>CALCULATION!BV20/8*100</f>
        <v>100</v>
      </c>
      <c r="W25" s="2">
        <f>CALCULATION!BY20/31*100</f>
        <v>70.967741935483872</v>
      </c>
      <c r="Y25" s="25">
        <f>CALCULATION!CB20/6*100</f>
        <v>83.333333333333343</v>
      </c>
    </row>
    <row r="26" spans="1:25" ht="18" customHeight="1">
      <c r="A26" s="6">
        <v>21</v>
      </c>
      <c r="B26" s="7">
        <v>21</v>
      </c>
      <c r="C26" s="8" t="s">
        <v>40</v>
      </c>
      <c r="E26" s="2">
        <f>CALCULATION!AX21/26*100</f>
        <v>80.769230769230774</v>
      </c>
      <c r="G26" s="2">
        <f>CALCULATION!BA21/12*100</f>
        <v>100</v>
      </c>
      <c r="I26" s="2">
        <f>CALCULATION!BD21/32*100</f>
        <v>93.75</v>
      </c>
      <c r="K26" s="2">
        <f>CALCULATION!BG21/11*100</f>
        <v>100</v>
      </c>
      <c r="M26" s="2">
        <f>CALCULATION!BJ21/34*100</f>
        <v>91.17647058823529</v>
      </c>
      <c r="O26" s="2">
        <f>CALCULATION!BM21/31*100</f>
        <v>90.322580645161281</v>
      </c>
      <c r="Q26" s="2">
        <f>CALCULATION!BP21/13*100</f>
        <v>76.923076923076934</v>
      </c>
      <c r="S26" s="2">
        <f>CALCULATION!BS21/27*100</f>
        <v>96.296296296296291</v>
      </c>
      <c r="U26" s="2">
        <f>CALCULATION!BV21/8*100</f>
        <v>100</v>
      </c>
      <c r="W26" s="2">
        <f>CALCULATION!BY21/31*100</f>
        <v>80.645161290322577</v>
      </c>
      <c r="Y26" s="25">
        <f>CALCULATION!CB21/6*100</f>
        <v>83.333333333333343</v>
      </c>
    </row>
    <row r="27" spans="1:25" ht="18" customHeight="1">
      <c r="A27" s="6">
        <v>22</v>
      </c>
      <c r="B27" s="7">
        <v>22</v>
      </c>
      <c r="C27" s="8" t="s">
        <v>41</v>
      </c>
      <c r="E27" s="2">
        <f>CALCULATION!AX22/26*100</f>
        <v>84.615384615384613</v>
      </c>
      <c r="G27" s="2">
        <f>CALCULATION!BA22/12*100</f>
        <v>83.333333333333343</v>
      </c>
      <c r="I27" s="2">
        <f>CALCULATION!BD22/32*100</f>
        <v>90.625</v>
      </c>
      <c r="K27" s="2">
        <f>CALCULATION!BG22/11*100</f>
        <v>100</v>
      </c>
      <c r="M27" s="2">
        <f>CALCULATION!BJ22/34*100</f>
        <v>91.17647058823529</v>
      </c>
      <c r="O27" s="2">
        <f>CALCULATION!BM22/31*100</f>
        <v>93.548387096774192</v>
      </c>
      <c r="Q27" s="2">
        <f>CALCULATION!BP22/13*100</f>
        <v>100</v>
      </c>
      <c r="S27" s="2">
        <f>CALCULATION!BS22/27*100</f>
        <v>96.296296296296291</v>
      </c>
      <c r="U27" s="2">
        <f>CALCULATION!BV22/8*100</f>
        <v>87.5</v>
      </c>
      <c r="W27" s="2">
        <f>CALCULATION!BY22/31*100</f>
        <v>87.096774193548384</v>
      </c>
      <c r="Y27" s="25">
        <f>CALCULATION!CB22/6*100</f>
        <v>100</v>
      </c>
    </row>
    <row r="28" spans="1:25" ht="18" customHeight="1">
      <c r="A28" s="6">
        <v>23</v>
      </c>
      <c r="B28" s="7">
        <v>23</v>
      </c>
      <c r="C28" s="12" t="s">
        <v>42</v>
      </c>
      <c r="E28" s="2">
        <f>CALCULATION!AX23/26*100</f>
        <v>84.615384615384613</v>
      </c>
      <c r="G28" s="2">
        <f>CALCULATION!BA23/12*100</f>
        <v>100</v>
      </c>
      <c r="I28" s="2">
        <f>CALCULATION!BD23/32*100</f>
        <v>90.625</v>
      </c>
      <c r="K28" s="2">
        <f>CALCULATION!BG23/11*100</f>
        <v>100</v>
      </c>
      <c r="M28" s="2">
        <f>CALCULATION!BJ23/34*100</f>
        <v>100</v>
      </c>
      <c r="O28" s="2">
        <f>CALCULATION!BM23/31*100</f>
        <v>100</v>
      </c>
      <c r="Q28" s="2">
        <f>CALCULATION!BP23/13*100</f>
        <v>100</v>
      </c>
      <c r="S28" s="2">
        <f>CALCULATION!BS23/27*100</f>
        <v>88.888888888888886</v>
      </c>
      <c r="U28" s="2">
        <f>CALCULATION!BV23/8*100</f>
        <v>100</v>
      </c>
      <c r="W28" s="2">
        <f>CALCULATION!BY23/31*100</f>
        <v>74.193548387096769</v>
      </c>
      <c r="Y28" s="25">
        <f>CALCULATION!CB23/6*100</f>
        <v>83.333333333333343</v>
      </c>
    </row>
    <row r="29" spans="1:25" ht="18" customHeight="1">
      <c r="A29" s="6">
        <v>24</v>
      </c>
      <c r="B29" s="7">
        <v>24</v>
      </c>
      <c r="C29" s="8" t="s">
        <v>43</v>
      </c>
      <c r="E29" s="2">
        <f>CALCULATION!AX24/26*100</f>
        <v>92.307692307692307</v>
      </c>
      <c r="G29" s="2">
        <f>CALCULATION!BA24/12*100</f>
        <v>83.333333333333343</v>
      </c>
      <c r="I29" s="2">
        <f>CALCULATION!BD24/32*100</f>
        <v>100</v>
      </c>
      <c r="K29" s="2">
        <f>CALCULATION!BG24/11*100</f>
        <v>100</v>
      </c>
      <c r="M29" s="2">
        <f>CALCULATION!BJ24/34*100</f>
        <v>97.058823529411768</v>
      </c>
      <c r="O29" s="2">
        <f>CALCULATION!BM24/31*100</f>
        <v>100</v>
      </c>
      <c r="Q29" s="2">
        <f>CALCULATION!BP24/13*100</f>
        <v>92.307692307692307</v>
      </c>
      <c r="S29" s="2">
        <f>CALCULATION!BS24/27*100</f>
        <v>96.296296296296291</v>
      </c>
      <c r="U29" s="2">
        <f>CALCULATION!BV24/8*100</f>
        <v>100</v>
      </c>
      <c r="W29" s="2">
        <f>CALCULATION!BY24/31*100</f>
        <v>87.096774193548384</v>
      </c>
      <c r="Y29" s="25">
        <f>CALCULATION!CB24/6*100</f>
        <v>100</v>
      </c>
    </row>
    <row r="30" spans="1:25" ht="18" customHeight="1">
      <c r="A30" s="6">
        <v>25</v>
      </c>
      <c r="B30" s="7">
        <v>25</v>
      </c>
      <c r="C30" s="8" t="s">
        <v>44</v>
      </c>
      <c r="E30" s="2">
        <f>CALCULATION!AX25/26*100</f>
        <v>92.307692307692307</v>
      </c>
      <c r="G30" s="2">
        <f>CALCULATION!BA25/12*100</f>
        <v>83.333333333333343</v>
      </c>
      <c r="I30" s="2">
        <f>CALCULATION!BD25/32*100</f>
        <v>84.375</v>
      </c>
      <c r="K30" s="2">
        <f>CALCULATION!BG25/11*100</f>
        <v>72.727272727272734</v>
      </c>
      <c r="M30" s="2">
        <f>CALCULATION!BJ25/34*100</f>
        <v>94.117647058823522</v>
      </c>
      <c r="O30" s="2">
        <f>CALCULATION!BM25/31*100</f>
        <v>90.322580645161281</v>
      </c>
      <c r="Q30" s="2">
        <f>CALCULATION!BP25/13*100</f>
        <v>92.307692307692307</v>
      </c>
      <c r="S30" s="2">
        <f>CALCULATION!BS25/27*100</f>
        <v>92.592592592592595</v>
      </c>
      <c r="U30" s="2">
        <f>CALCULATION!BV25/8*100</f>
        <v>100</v>
      </c>
      <c r="W30" s="2">
        <f>CALCULATION!BY25/31*100</f>
        <v>87.096774193548384</v>
      </c>
      <c r="Y30" s="25">
        <f>CALCULATION!CB25/6*100</f>
        <v>100</v>
      </c>
    </row>
    <row r="31" spans="1:25" ht="18" customHeight="1">
      <c r="A31" s="6">
        <v>26</v>
      </c>
      <c r="B31" s="7">
        <v>26</v>
      </c>
      <c r="C31" s="8" t="s">
        <v>45</v>
      </c>
      <c r="E31" s="2">
        <f>CALCULATION!AX26/26*100</f>
        <v>84.615384615384613</v>
      </c>
      <c r="G31" s="2">
        <f>CALCULATION!BA26/12*100</f>
        <v>100</v>
      </c>
      <c r="I31" s="2">
        <f>CALCULATION!BD26/32*100</f>
        <v>96.875</v>
      </c>
      <c r="K31" s="2">
        <f>CALCULATION!BG26/11*100</f>
        <v>81.818181818181827</v>
      </c>
      <c r="M31" s="2">
        <f>CALCULATION!BJ26/34*100</f>
        <v>94.117647058823522</v>
      </c>
      <c r="O31" s="2">
        <f>CALCULATION!BM26/31*100</f>
        <v>96.774193548387103</v>
      </c>
      <c r="Q31" s="2">
        <f>CALCULATION!BP26/13*100</f>
        <v>100</v>
      </c>
      <c r="S31" s="2">
        <f>CALCULATION!BS26/27*100</f>
        <v>88.888888888888886</v>
      </c>
      <c r="U31" s="2">
        <f>CALCULATION!BV26/8*100</f>
        <v>100</v>
      </c>
      <c r="W31" s="2">
        <f>CALCULATION!BY26/31*100</f>
        <v>90.322580645161281</v>
      </c>
      <c r="Y31" s="25">
        <f>CALCULATION!CB26/6*100</f>
        <v>100</v>
      </c>
    </row>
    <row r="32" spans="1:25" ht="18" customHeight="1">
      <c r="A32" s="6">
        <v>27</v>
      </c>
      <c r="B32" s="7">
        <v>27</v>
      </c>
      <c r="C32" s="8" t="s">
        <v>46</v>
      </c>
      <c r="E32" s="2">
        <f>CALCULATION!AX27/26*100</f>
        <v>65.384615384615387</v>
      </c>
      <c r="G32" s="2">
        <f>CALCULATION!BA27/12*100</f>
        <v>83.333333333333343</v>
      </c>
      <c r="I32" s="2">
        <f>CALCULATION!BD27/32*100</f>
        <v>96.875</v>
      </c>
      <c r="K32" s="2">
        <f>CALCULATION!BG27/11*100</f>
        <v>100</v>
      </c>
      <c r="M32" s="2">
        <f>CALCULATION!BJ27/34*100</f>
        <v>91.17647058823529</v>
      </c>
      <c r="O32" s="2">
        <f>CALCULATION!BM27/31*100</f>
        <v>90.322580645161281</v>
      </c>
      <c r="Q32" s="2">
        <f>CALCULATION!BP27/13*100</f>
        <v>100</v>
      </c>
      <c r="S32" s="2">
        <f>CALCULATION!BS27/27*100</f>
        <v>96.296296296296291</v>
      </c>
      <c r="U32" s="2">
        <f>CALCULATION!BV27/8*100</f>
        <v>100</v>
      </c>
      <c r="W32" s="2">
        <f>CALCULATION!BY27/31*100</f>
        <v>67.741935483870961</v>
      </c>
      <c r="Y32" s="25">
        <f>CALCULATION!CB27/6*100</f>
        <v>83.333333333333343</v>
      </c>
    </row>
    <row r="33" spans="1:25" ht="18" customHeight="1">
      <c r="A33" s="6">
        <v>28</v>
      </c>
      <c r="B33" s="7">
        <v>28</v>
      </c>
      <c r="C33" s="8" t="s">
        <v>47</v>
      </c>
      <c r="E33" s="2">
        <f>CALCULATION!AX28/26*100</f>
        <v>92.307692307692307</v>
      </c>
      <c r="G33" s="2">
        <f>CALCULATION!BA28/12*100</f>
        <v>100</v>
      </c>
      <c r="I33" s="2">
        <f>CALCULATION!BD28/32*100</f>
        <v>90.625</v>
      </c>
      <c r="K33" s="2">
        <f>CALCULATION!BG28/11*100</f>
        <v>100</v>
      </c>
      <c r="M33" s="2">
        <f>CALCULATION!BJ28/34*100</f>
        <v>97.058823529411768</v>
      </c>
      <c r="O33" s="2">
        <f>CALCULATION!BM28/31*100</f>
        <v>100</v>
      </c>
      <c r="Q33" s="2">
        <f>CALCULATION!BP28/13*100</f>
        <v>100</v>
      </c>
      <c r="S33" s="2">
        <f>CALCULATION!BS28/27*100</f>
        <v>92.592592592592595</v>
      </c>
      <c r="U33" s="2">
        <f>CALCULATION!BV28/8*100</f>
        <v>87.5</v>
      </c>
      <c r="W33" s="2">
        <f>CALCULATION!BY28/31*100</f>
        <v>90.322580645161281</v>
      </c>
      <c r="Y33" s="25">
        <f>CALCULATION!CB28/6*100</f>
        <v>83.333333333333343</v>
      </c>
    </row>
    <row r="34" spans="1:25" ht="18" customHeight="1">
      <c r="A34" s="6">
        <v>29</v>
      </c>
      <c r="B34" s="7">
        <v>29</v>
      </c>
      <c r="C34" s="8" t="s">
        <v>48</v>
      </c>
      <c r="E34" s="2">
        <f>CALCULATION!AX29/26*100</f>
        <v>84.615384615384613</v>
      </c>
      <c r="G34" s="2">
        <f>CALCULATION!BA29/12*100</f>
        <v>66.666666666666657</v>
      </c>
      <c r="I34" s="2">
        <f>CALCULATION!BD29/32*100</f>
        <v>96.875</v>
      </c>
      <c r="K34" s="2">
        <f>CALCULATION!BG29/11*100</f>
        <v>100</v>
      </c>
      <c r="M34" s="2">
        <f>CALCULATION!BJ29/34*100</f>
        <v>94.117647058823522</v>
      </c>
      <c r="O34" s="2">
        <f>CALCULATION!BM29/31*100</f>
        <v>74.193548387096769</v>
      </c>
      <c r="Q34" s="2">
        <f>CALCULATION!BP29/13*100</f>
        <v>100</v>
      </c>
      <c r="S34" s="2">
        <f>CALCULATION!BS29/27*100</f>
        <v>100</v>
      </c>
      <c r="U34" s="2">
        <f>CALCULATION!BV29/8*100</f>
        <v>100</v>
      </c>
      <c r="W34" s="2">
        <f>CALCULATION!BY29/31*100</f>
        <v>70.967741935483872</v>
      </c>
      <c r="Y34" s="25">
        <f>CALCULATION!CB29/6*100</f>
        <v>100</v>
      </c>
    </row>
    <row r="35" spans="1:25" ht="18" customHeight="1">
      <c r="A35" s="6">
        <v>30</v>
      </c>
      <c r="B35" s="7">
        <v>30</v>
      </c>
      <c r="C35" s="8" t="s">
        <v>49</v>
      </c>
      <c r="E35" s="2">
        <f>CALCULATION!AX30/26*100</f>
        <v>76.923076923076934</v>
      </c>
      <c r="G35" s="2">
        <f>CALCULATION!BA30/12*100</f>
        <v>83.333333333333343</v>
      </c>
      <c r="I35" s="2">
        <f>CALCULATION!BD30/32*100</f>
        <v>93.75</v>
      </c>
      <c r="K35" s="2">
        <f>CALCULATION!BG30/11*100</f>
        <v>100</v>
      </c>
      <c r="M35" s="2">
        <f>CALCULATION!BJ30/34*100</f>
        <v>88.235294117647058</v>
      </c>
      <c r="O35" s="2">
        <f>CALCULATION!BM30/31*100</f>
        <v>93.548387096774192</v>
      </c>
      <c r="Q35" s="2">
        <f>CALCULATION!BP30/13*100</f>
        <v>92.307692307692307</v>
      </c>
      <c r="S35" s="2">
        <f>CALCULATION!BS30/27*100</f>
        <v>92.592592592592595</v>
      </c>
      <c r="U35" s="2">
        <f>CALCULATION!BV30/8*100</f>
        <v>87.5</v>
      </c>
      <c r="W35" s="2">
        <f>CALCULATION!BY30/31*100</f>
        <v>77.41935483870968</v>
      </c>
      <c r="Y35" s="25">
        <f>CALCULATION!CB30/6*100</f>
        <v>100</v>
      </c>
    </row>
    <row r="36" spans="1:25" ht="18" customHeight="1">
      <c r="A36" s="6">
        <v>31</v>
      </c>
      <c r="B36" s="7">
        <v>31</v>
      </c>
      <c r="C36" s="8" t="s">
        <v>50</v>
      </c>
      <c r="E36" s="2">
        <f>CALCULATION!AX31/26*100</f>
        <v>92.307692307692307</v>
      </c>
      <c r="G36" s="2">
        <f>CALCULATION!BA31/12*100</f>
        <v>83.333333333333343</v>
      </c>
      <c r="I36" s="2">
        <f>CALCULATION!BD31/32*100</f>
        <v>96.875</v>
      </c>
      <c r="K36" s="2">
        <f>CALCULATION!BG31/11*100</f>
        <v>100</v>
      </c>
      <c r="M36" s="2">
        <f>CALCULATION!BJ31/34*100</f>
        <v>91.17647058823529</v>
      </c>
      <c r="O36" s="2">
        <f>CALCULATION!BM31/31*100</f>
        <v>96.774193548387103</v>
      </c>
      <c r="Q36" s="2">
        <f>CALCULATION!BP31/13*100</f>
        <v>100</v>
      </c>
      <c r="S36" s="2">
        <f>CALCULATION!BS31/27*100</f>
        <v>92.592592592592595</v>
      </c>
      <c r="U36" s="2">
        <f>CALCULATION!BV31/8*100</f>
        <v>100</v>
      </c>
      <c r="W36" s="2">
        <f>CALCULATION!BY31/31*100</f>
        <v>77.41935483870968</v>
      </c>
      <c r="Y36" s="25">
        <f>CALCULATION!CB31/6*100</f>
        <v>66.666666666666657</v>
      </c>
    </row>
    <row r="37" spans="1:25" ht="18" customHeight="1">
      <c r="A37" s="6">
        <v>32</v>
      </c>
      <c r="B37" s="7">
        <v>32</v>
      </c>
      <c r="C37" s="8" t="s">
        <v>51</v>
      </c>
      <c r="E37" s="2">
        <f>CALCULATION!AX32/26*100</f>
        <v>80.769230769230774</v>
      </c>
      <c r="G37" s="2">
        <f>CALCULATION!BA32/12*100</f>
        <v>66.666666666666657</v>
      </c>
      <c r="I37" s="2">
        <f>CALCULATION!BD32/32*100</f>
        <v>75</v>
      </c>
      <c r="K37" s="2">
        <f>CALCULATION!BG32/11*100</f>
        <v>54.54545454545454</v>
      </c>
      <c r="M37" s="2">
        <f>CALCULATION!BJ32/34*100</f>
        <v>73.529411764705884</v>
      </c>
      <c r="O37" s="2">
        <f>CALCULATION!BM32/31*100</f>
        <v>67.741935483870961</v>
      </c>
      <c r="Q37" s="2">
        <f>CALCULATION!BP32/13*100</f>
        <v>84.615384615384613</v>
      </c>
      <c r="S37" s="2">
        <f>CALCULATION!BS32/27*100</f>
        <v>77.777777777777786</v>
      </c>
      <c r="U37" s="2">
        <f>CALCULATION!BV32/8*100</f>
        <v>87.5</v>
      </c>
      <c r="W37" s="2">
        <f>CALCULATION!BY32/31*100</f>
        <v>64.516129032258064</v>
      </c>
      <c r="Y37" s="25">
        <f>CALCULATION!CB32/6*100</f>
        <v>66.666666666666657</v>
      </c>
    </row>
    <row r="38" spans="1:25" ht="18" customHeight="1">
      <c r="A38" s="6">
        <v>33</v>
      </c>
      <c r="B38" s="7">
        <v>33</v>
      </c>
      <c r="C38" s="8" t="s">
        <v>52</v>
      </c>
      <c r="E38" s="2">
        <f>CALCULATION!AX33/26*100</f>
        <v>84.615384615384613</v>
      </c>
      <c r="G38" s="2">
        <f>CALCULATION!BA33/12*100</f>
        <v>100</v>
      </c>
      <c r="I38" s="2">
        <f>CALCULATION!BD33/32*100</f>
        <v>90.625</v>
      </c>
      <c r="K38" s="2">
        <f>CALCULATION!BG33/11*100</f>
        <v>81.818181818181827</v>
      </c>
      <c r="M38" s="2">
        <f>CALCULATION!BJ33/34*100</f>
        <v>91.17647058823529</v>
      </c>
      <c r="O38" s="2">
        <f>CALCULATION!BM33/31*100</f>
        <v>87.096774193548384</v>
      </c>
      <c r="Q38" s="2">
        <f>CALCULATION!BP33/13*100</f>
        <v>84.615384615384613</v>
      </c>
      <c r="S38" s="2">
        <f>CALCULATION!BS33/27*100</f>
        <v>85.18518518518519</v>
      </c>
      <c r="U38" s="2">
        <f>CALCULATION!BV33/8*100</f>
        <v>100</v>
      </c>
      <c r="W38" s="2">
        <f>CALCULATION!BY33/31*100</f>
        <v>77.41935483870968</v>
      </c>
      <c r="Y38" s="25">
        <f>CALCULATION!CB33/6*100</f>
        <v>83.333333333333343</v>
      </c>
    </row>
    <row r="39" spans="1:25" ht="18" customHeight="1">
      <c r="A39" s="6">
        <v>34</v>
      </c>
      <c r="B39" s="7">
        <v>34</v>
      </c>
      <c r="C39" s="13" t="s">
        <v>53</v>
      </c>
      <c r="E39" s="2">
        <f>CALCULATION!AX34/26*100</f>
        <v>57.692307692307686</v>
      </c>
      <c r="G39" s="2">
        <f>CALCULATION!BA34/12*100</f>
        <v>83.333333333333343</v>
      </c>
      <c r="I39" s="2">
        <f>CALCULATION!BD34/32*100</f>
        <v>93.75</v>
      </c>
      <c r="K39" s="2">
        <f>CALCULATION!BG34/11*100</f>
        <v>81.818181818181827</v>
      </c>
      <c r="M39" s="2">
        <f>CALCULATION!BJ34/34*100</f>
        <v>88.235294117647058</v>
      </c>
      <c r="O39" s="2">
        <f>CALCULATION!BM34/31*100</f>
        <v>70.967741935483872</v>
      </c>
      <c r="Q39" s="2">
        <f>CALCULATION!BP34/13*100</f>
        <v>100</v>
      </c>
      <c r="S39" s="2">
        <f>CALCULATION!BS34/27*100</f>
        <v>74.074074074074076</v>
      </c>
      <c r="U39" s="2">
        <f>CALCULATION!BV34/8*100</f>
        <v>100</v>
      </c>
      <c r="W39" s="2">
        <f>CALCULATION!BY34/31*100</f>
        <v>61.29032258064516</v>
      </c>
      <c r="Y39" s="25">
        <f>CALCULATION!CB34/6*100</f>
        <v>66.666666666666657</v>
      </c>
    </row>
    <row r="40" spans="1:25" ht="18" customHeight="1">
      <c r="A40" s="6">
        <v>35</v>
      </c>
      <c r="B40" s="7">
        <v>35</v>
      </c>
      <c r="C40" s="14" t="s">
        <v>54</v>
      </c>
      <c r="E40" s="2">
        <f>CALCULATION!AX35/26*100</f>
        <v>23.076923076923077</v>
      </c>
      <c r="G40" s="2"/>
      <c r="I40" s="2"/>
      <c r="K40" s="2"/>
      <c r="M40" s="2"/>
      <c r="O40" s="2"/>
      <c r="Q40" s="2">
        <f>CALCULATION!BP35/13*100</f>
        <v>15.384615384615385</v>
      </c>
      <c r="S40" s="2">
        <f>CALCULATION!BS35/27*100</f>
        <v>7.4074074074074066</v>
      </c>
      <c r="U40" s="2">
        <f>CALCULATION!BV35/8*100</f>
        <v>25</v>
      </c>
      <c r="W40" s="2"/>
      <c r="Y40" s="2"/>
    </row>
    <row r="41" spans="1:25">
      <c r="A41" s="6">
        <v>36</v>
      </c>
      <c r="B41" s="15"/>
    </row>
    <row r="42" spans="1:25">
      <c r="A42" s="6">
        <v>37</v>
      </c>
      <c r="B42" s="15"/>
    </row>
    <row r="43" spans="1:25">
      <c r="A43" s="6">
        <v>38</v>
      </c>
    </row>
    <row r="44" spans="1:25">
      <c r="A44" s="6">
        <v>39</v>
      </c>
    </row>
    <row r="45" spans="1:25">
      <c r="A45" s="6">
        <v>40</v>
      </c>
    </row>
    <row r="46" spans="1:25">
      <c r="A46" s="6">
        <v>41</v>
      </c>
    </row>
    <row r="47" spans="1:25">
      <c r="A47" s="6">
        <v>42</v>
      </c>
    </row>
    <row r="48" spans="1:25">
      <c r="A48" s="6">
        <v>43</v>
      </c>
    </row>
    <row r="49" spans="1:1">
      <c r="A49" s="6">
        <v>44</v>
      </c>
    </row>
    <row r="50" spans="1:1">
      <c r="A50" s="6">
        <v>45</v>
      </c>
    </row>
    <row r="51" spans="1:1">
      <c r="A51" s="6">
        <v>46</v>
      </c>
    </row>
    <row r="52" spans="1:1">
      <c r="A52" s="6">
        <v>47</v>
      </c>
    </row>
    <row r="53" spans="1:1">
      <c r="A53" s="6">
        <v>48</v>
      </c>
    </row>
    <row r="54" spans="1:1">
      <c r="A54" s="6">
        <v>49</v>
      </c>
    </row>
    <row r="55" spans="1:1">
      <c r="A55" s="6">
        <v>50</v>
      </c>
    </row>
    <row r="56" spans="1:1">
      <c r="A56" s="6">
        <v>51</v>
      </c>
    </row>
    <row r="57" spans="1:1">
      <c r="A57" s="6">
        <v>52</v>
      </c>
    </row>
    <row r="58" spans="1:1">
      <c r="A58" s="6">
        <v>53</v>
      </c>
    </row>
    <row r="59" spans="1:1">
      <c r="A59" s="6">
        <v>54</v>
      </c>
    </row>
    <row r="60" spans="1:1">
      <c r="A60" s="6">
        <v>55</v>
      </c>
    </row>
    <row r="61" spans="1:1">
      <c r="A61" s="6">
        <v>56</v>
      </c>
    </row>
    <row r="62" spans="1:1">
      <c r="A62" s="6">
        <v>57</v>
      </c>
    </row>
    <row r="63" spans="1:1">
      <c r="A63" s="6">
        <v>58</v>
      </c>
    </row>
  </sheetData>
  <mergeCells count="21">
    <mergeCell ref="X4:Y4"/>
    <mergeCell ref="B3:B5"/>
    <mergeCell ref="C3:C5"/>
    <mergeCell ref="N4:O4"/>
    <mergeCell ref="P4:Q4"/>
    <mergeCell ref="R4:S4"/>
    <mergeCell ref="T4:U4"/>
    <mergeCell ref="V4:W4"/>
    <mergeCell ref="D4:E4"/>
    <mergeCell ref="F4:G4"/>
    <mergeCell ref="H4:I4"/>
    <mergeCell ref="J4:K4"/>
    <mergeCell ref="L4:M4"/>
    <mergeCell ref="B1:Y1"/>
    <mergeCell ref="B2:Y2"/>
    <mergeCell ref="D3:G3"/>
    <mergeCell ref="H3:K3"/>
    <mergeCell ref="L3:M3"/>
    <mergeCell ref="N3:Q3"/>
    <mergeCell ref="R3:U3"/>
    <mergeCell ref="V3:Y3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3"/>
  <sheetViews>
    <sheetView topLeftCell="A20" workbookViewId="0">
      <selection activeCell="M6" sqref="M6:M40"/>
    </sheetView>
  </sheetViews>
  <sheetFormatPr defaultColWidth="9" defaultRowHeight="15"/>
  <cols>
    <col min="1" max="1" width="4.85546875" style="26" customWidth="1"/>
    <col min="2" max="2" width="27.42578125" style="26" customWidth="1"/>
    <col min="3" max="13" width="13.42578125" style="20" customWidth="1"/>
    <col min="14" max="16384" width="9" style="26"/>
  </cols>
  <sheetData>
    <row r="1" spans="1:15" ht="23.2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1:15" ht="23.25">
      <c r="A2" s="67" t="s">
        <v>90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5">
      <c r="A3" s="71" t="s">
        <v>2</v>
      </c>
      <c r="B3" s="74" t="s">
        <v>3</v>
      </c>
      <c r="C3" s="70" t="s">
        <v>4</v>
      </c>
      <c r="D3" s="70"/>
      <c r="E3" s="70" t="s">
        <v>5</v>
      </c>
      <c r="F3" s="70"/>
      <c r="G3" s="27" t="s">
        <v>6</v>
      </c>
      <c r="H3" s="70" t="s">
        <v>7</v>
      </c>
      <c r="I3" s="70"/>
      <c r="J3" s="70" t="s">
        <v>8</v>
      </c>
      <c r="K3" s="70"/>
      <c r="L3" s="70" t="s">
        <v>9</v>
      </c>
      <c r="M3" s="70"/>
    </row>
    <row r="4" spans="1:15" ht="72">
      <c r="A4" s="72"/>
      <c r="B4" s="75"/>
      <c r="C4" s="28" t="s">
        <v>91</v>
      </c>
      <c r="D4" s="28" t="s">
        <v>92</v>
      </c>
      <c r="E4" s="28" t="s">
        <v>59</v>
      </c>
      <c r="F4" s="28" t="s">
        <v>68</v>
      </c>
      <c r="G4" s="28" t="s">
        <v>15</v>
      </c>
      <c r="H4" s="28" t="s">
        <v>60</v>
      </c>
      <c r="I4" s="28" t="s">
        <v>93</v>
      </c>
      <c r="J4" s="28" t="s">
        <v>17</v>
      </c>
      <c r="K4" s="28" t="s">
        <v>18</v>
      </c>
      <c r="L4" s="28" t="s">
        <v>94</v>
      </c>
      <c r="M4" s="28" t="s">
        <v>72</v>
      </c>
    </row>
    <row r="5" spans="1:15" ht="24">
      <c r="A5" s="73"/>
      <c r="B5" s="76"/>
      <c r="C5" s="28" t="s">
        <v>19</v>
      </c>
      <c r="D5" s="28" t="s">
        <v>19</v>
      </c>
      <c r="E5" s="28" t="s">
        <v>19</v>
      </c>
      <c r="F5" s="28" t="s">
        <v>19</v>
      </c>
      <c r="G5" s="28" t="s">
        <v>19</v>
      </c>
      <c r="H5" s="28" t="s">
        <v>19</v>
      </c>
      <c r="I5" s="28" t="s">
        <v>19</v>
      </c>
      <c r="J5" s="28" t="s">
        <v>19</v>
      </c>
      <c r="K5" s="28" t="s">
        <v>19</v>
      </c>
      <c r="L5" s="28" t="s">
        <v>19</v>
      </c>
      <c r="M5" s="28" t="s">
        <v>19</v>
      </c>
    </row>
    <row r="6" spans="1:15">
      <c r="A6" s="29">
        <v>1</v>
      </c>
      <c r="B6" s="8" t="s">
        <v>20</v>
      </c>
      <c r="C6" s="20">
        <v>9</v>
      </c>
      <c r="D6" s="20">
        <v>4</v>
      </c>
      <c r="E6" s="20">
        <v>12</v>
      </c>
      <c r="F6" s="20">
        <v>3</v>
      </c>
      <c r="G6" s="21">
        <v>11</v>
      </c>
      <c r="H6" s="20">
        <v>6</v>
      </c>
      <c r="I6" s="20">
        <v>4</v>
      </c>
      <c r="J6" s="20">
        <v>5</v>
      </c>
      <c r="K6" s="20">
        <v>1</v>
      </c>
      <c r="L6" s="20">
        <v>18</v>
      </c>
      <c r="M6" s="20">
        <v>1</v>
      </c>
      <c r="O6" s="35"/>
    </row>
    <row r="7" spans="1:15">
      <c r="A7" s="29">
        <v>2</v>
      </c>
      <c r="B7" s="8" t="s">
        <v>21</v>
      </c>
      <c r="C7" s="20">
        <v>11</v>
      </c>
      <c r="D7" s="20">
        <v>4</v>
      </c>
      <c r="E7" s="20">
        <v>13</v>
      </c>
      <c r="F7" s="20">
        <v>4</v>
      </c>
      <c r="G7" s="21">
        <v>13</v>
      </c>
      <c r="H7" s="20">
        <v>7</v>
      </c>
      <c r="I7" s="20">
        <v>4</v>
      </c>
      <c r="J7" s="20">
        <v>6</v>
      </c>
      <c r="K7" s="20">
        <v>1</v>
      </c>
      <c r="L7" s="20">
        <v>20</v>
      </c>
      <c r="M7" s="20">
        <v>2</v>
      </c>
      <c r="O7" s="35"/>
    </row>
    <row r="8" spans="1:15">
      <c r="A8" s="29">
        <v>3</v>
      </c>
      <c r="B8" s="8" t="s">
        <v>22</v>
      </c>
      <c r="C8" s="20">
        <v>11</v>
      </c>
      <c r="D8" s="20">
        <v>4</v>
      </c>
      <c r="E8" s="20">
        <v>13</v>
      </c>
      <c r="F8" s="20">
        <v>4</v>
      </c>
      <c r="G8" s="21">
        <v>14</v>
      </c>
      <c r="H8" s="20">
        <v>7</v>
      </c>
      <c r="I8" s="20">
        <v>4</v>
      </c>
      <c r="J8" s="20">
        <v>7</v>
      </c>
      <c r="K8" s="20">
        <v>1</v>
      </c>
      <c r="L8" s="20">
        <v>22</v>
      </c>
      <c r="M8" s="20">
        <v>2</v>
      </c>
      <c r="O8" s="35"/>
    </row>
    <row r="9" spans="1:15">
      <c r="A9" s="29">
        <v>4</v>
      </c>
      <c r="B9" s="8" t="s">
        <v>23</v>
      </c>
      <c r="C9" s="20">
        <v>6</v>
      </c>
      <c r="D9" s="20">
        <v>2</v>
      </c>
      <c r="E9" s="20">
        <v>8</v>
      </c>
      <c r="F9" s="20">
        <v>3</v>
      </c>
      <c r="G9" s="21">
        <v>9</v>
      </c>
      <c r="H9" s="20">
        <v>4</v>
      </c>
      <c r="I9" s="20">
        <v>2</v>
      </c>
      <c r="J9" s="20">
        <v>5</v>
      </c>
      <c r="K9" s="20">
        <v>0</v>
      </c>
      <c r="L9" s="20">
        <v>15</v>
      </c>
      <c r="M9" s="20">
        <v>1</v>
      </c>
      <c r="O9" s="36"/>
    </row>
    <row r="10" spans="1:15">
      <c r="A10" s="29">
        <v>5</v>
      </c>
      <c r="B10" s="8" t="s">
        <v>24</v>
      </c>
      <c r="C10" s="20">
        <v>9</v>
      </c>
      <c r="D10" s="20">
        <v>2</v>
      </c>
      <c r="E10" s="20">
        <v>11</v>
      </c>
      <c r="F10" s="20">
        <v>4</v>
      </c>
      <c r="G10" s="21">
        <v>11</v>
      </c>
      <c r="H10" s="20">
        <v>6</v>
      </c>
      <c r="I10" s="20">
        <v>4</v>
      </c>
      <c r="J10" s="20">
        <v>6</v>
      </c>
      <c r="K10" s="20">
        <v>1</v>
      </c>
      <c r="L10" s="20">
        <v>19</v>
      </c>
      <c r="M10" s="20">
        <v>1</v>
      </c>
      <c r="O10" s="36"/>
    </row>
    <row r="11" spans="1:15">
      <c r="A11" s="29">
        <v>6</v>
      </c>
      <c r="B11" s="8" t="s">
        <v>25</v>
      </c>
      <c r="C11" s="20">
        <v>11</v>
      </c>
      <c r="D11" s="20">
        <v>4</v>
      </c>
      <c r="E11" s="20">
        <v>11</v>
      </c>
      <c r="F11" s="20">
        <v>3</v>
      </c>
      <c r="G11" s="21">
        <v>12</v>
      </c>
      <c r="H11" s="20">
        <v>6</v>
      </c>
      <c r="I11" s="20">
        <v>4</v>
      </c>
      <c r="J11" s="20">
        <v>7</v>
      </c>
      <c r="K11" s="20">
        <v>1</v>
      </c>
      <c r="L11" s="20">
        <v>21</v>
      </c>
      <c r="M11" s="20">
        <v>2</v>
      </c>
      <c r="O11" s="36"/>
    </row>
    <row r="12" spans="1:15">
      <c r="A12" s="29">
        <v>7</v>
      </c>
      <c r="B12" s="8" t="s">
        <v>26</v>
      </c>
      <c r="C12" s="20">
        <v>10</v>
      </c>
      <c r="D12" s="20">
        <v>4</v>
      </c>
      <c r="E12" s="20">
        <v>10</v>
      </c>
      <c r="F12" s="20">
        <v>4</v>
      </c>
      <c r="G12" s="21">
        <v>10</v>
      </c>
      <c r="H12" s="20">
        <v>6</v>
      </c>
      <c r="I12" s="20">
        <v>4</v>
      </c>
      <c r="J12" s="20">
        <v>7</v>
      </c>
      <c r="K12" s="20">
        <v>0</v>
      </c>
      <c r="L12" s="20">
        <v>22</v>
      </c>
      <c r="M12" s="20">
        <v>2</v>
      </c>
      <c r="O12" s="36"/>
    </row>
    <row r="13" spans="1:15">
      <c r="A13" s="29">
        <v>8</v>
      </c>
      <c r="B13" s="8" t="s">
        <v>27</v>
      </c>
      <c r="C13" s="20">
        <v>9</v>
      </c>
      <c r="D13" s="20">
        <v>2</v>
      </c>
      <c r="E13" s="20">
        <v>10</v>
      </c>
      <c r="F13" s="20">
        <v>4</v>
      </c>
      <c r="G13" s="21">
        <v>11</v>
      </c>
      <c r="H13" s="20">
        <v>5</v>
      </c>
      <c r="I13" s="20">
        <v>4</v>
      </c>
      <c r="J13" s="20">
        <v>4</v>
      </c>
      <c r="K13" s="20">
        <v>0</v>
      </c>
      <c r="L13" s="20">
        <v>18</v>
      </c>
      <c r="M13" s="20">
        <v>2</v>
      </c>
      <c r="O13" s="36"/>
    </row>
    <row r="14" spans="1:15">
      <c r="A14" s="29">
        <v>9</v>
      </c>
      <c r="B14" s="8" t="s">
        <v>28</v>
      </c>
      <c r="C14" s="20">
        <v>7</v>
      </c>
      <c r="D14" s="20">
        <v>2</v>
      </c>
      <c r="E14" s="20">
        <v>10</v>
      </c>
      <c r="F14" s="20">
        <v>4</v>
      </c>
      <c r="G14" s="21">
        <v>7</v>
      </c>
      <c r="H14" s="20">
        <v>5</v>
      </c>
      <c r="I14" s="20">
        <v>4</v>
      </c>
      <c r="J14" s="20">
        <v>5</v>
      </c>
      <c r="K14" s="20">
        <v>0</v>
      </c>
      <c r="L14" s="20">
        <v>16</v>
      </c>
      <c r="M14" s="20">
        <v>1</v>
      </c>
      <c r="O14" s="36"/>
    </row>
    <row r="15" spans="1:15">
      <c r="A15" s="29">
        <v>10</v>
      </c>
      <c r="B15" s="8" t="s">
        <v>29</v>
      </c>
      <c r="C15" s="20">
        <v>9</v>
      </c>
      <c r="D15" s="20">
        <v>4</v>
      </c>
      <c r="E15" s="20">
        <v>6</v>
      </c>
      <c r="F15" s="20">
        <v>3</v>
      </c>
      <c r="G15" s="21">
        <v>12</v>
      </c>
      <c r="H15" s="20">
        <v>4</v>
      </c>
      <c r="I15" s="20">
        <v>4</v>
      </c>
      <c r="J15" s="20">
        <v>7</v>
      </c>
      <c r="K15" s="20">
        <v>0</v>
      </c>
      <c r="L15" s="20">
        <v>22</v>
      </c>
      <c r="M15" s="20">
        <v>2</v>
      </c>
      <c r="O15" s="36"/>
    </row>
    <row r="16" spans="1:15">
      <c r="A16" s="29">
        <v>11</v>
      </c>
      <c r="B16" s="8" t="s">
        <v>30</v>
      </c>
      <c r="C16" s="20">
        <v>9</v>
      </c>
      <c r="D16" s="20">
        <v>4</v>
      </c>
      <c r="E16" s="20">
        <v>11</v>
      </c>
      <c r="F16" s="20">
        <v>3</v>
      </c>
      <c r="G16" s="21">
        <v>14</v>
      </c>
      <c r="H16" s="20">
        <v>7</v>
      </c>
      <c r="I16" s="20">
        <v>4</v>
      </c>
      <c r="J16" s="20">
        <v>6</v>
      </c>
      <c r="K16" s="20">
        <v>1</v>
      </c>
      <c r="L16" s="20">
        <v>20</v>
      </c>
      <c r="M16" s="20">
        <v>2</v>
      </c>
      <c r="O16" s="36"/>
    </row>
    <row r="17" spans="1:15">
      <c r="A17" s="29">
        <v>12</v>
      </c>
      <c r="B17" s="8" t="s">
        <v>31</v>
      </c>
      <c r="C17" s="20">
        <v>7</v>
      </c>
      <c r="D17" s="20">
        <v>2</v>
      </c>
      <c r="E17" s="20">
        <v>10</v>
      </c>
      <c r="F17" s="20">
        <v>4</v>
      </c>
      <c r="G17" s="21">
        <v>9</v>
      </c>
      <c r="H17" s="20">
        <v>6</v>
      </c>
      <c r="I17" s="20">
        <v>4</v>
      </c>
      <c r="J17" s="20">
        <v>5</v>
      </c>
      <c r="K17" s="20">
        <v>0</v>
      </c>
      <c r="L17" s="20">
        <v>18</v>
      </c>
      <c r="M17" s="20">
        <v>2</v>
      </c>
      <c r="O17" s="36"/>
    </row>
    <row r="18" spans="1:15">
      <c r="A18" s="29">
        <v>13</v>
      </c>
      <c r="B18" s="8" t="s">
        <v>32</v>
      </c>
      <c r="C18" s="20">
        <v>6</v>
      </c>
      <c r="D18" s="20">
        <v>4</v>
      </c>
      <c r="E18" s="20">
        <v>10</v>
      </c>
      <c r="F18" s="20">
        <v>4</v>
      </c>
      <c r="G18" s="21">
        <v>13</v>
      </c>
      <c r="H18" s="20">
        <v>4</v>
      </c>
      <c r="I18" s="20">
        <v>4</v>
      </c>
      <c r="J18" s="20">
        <v>6</v>
      </c>
      <c r="K18" s="20">
        <v>0</v>
      </c>
      <c r="L18" s="20">
        <v>17</v>
      </c>
      <c r="M18" s="20">
        <v>2</v>
      </c>
      <c r="O18" s="36"/>
    </row>
    <row r="19" spans="1:15" ht="22.5">
      <c r="A19" s="29">
        <v>14</v>
      </c>
      <c r="B19" s="8" t="s">
        <v>33</v>
      </c>
      <c r="C19" s="20">
        <v>11</v>
      </c>
      <c r="D19" s="20">
        <v>4</v>
      </c>
      <c r="E19" s="20">
        <v>13</v>
      </c>
      <c r="F19" s="20">
        <v>4</v>
      </c>
      <c r="G19" s="21">
        <v>14</v>
      </c>
      <c r="H19" s="20">
        <v>7</v>
      </c>
      <c r="I19" s="20">
        <v>4</v>
      </c>
      <c r="J19" s="20">
        <v>7</v>
      </c>
      <c r="K19" s="20">
        <v>1</v>
      </c>
      <c r="L19" s="20">
        <v>21</v>
      </c>
      <c r="M19" s="20">
        <v>1</v>
      </c>
      <c r="O19" s="36"/>
    </row>
    <row r="20" spans="1:15">
      <c r="A20" s="29">
        <v>15</v>
      </c>
      <c r="B20" s="8" t="s">
        <v>34</v>
      </c>
      <c r="C20" s="20">
        <v>10</v>
      </c>
      <c r="D20" s="20">
        <v>4</v>
      </c>
      <c r="E20" s="20">
        <v>11</v>
      </c>
      <c r="F20" s="20">
        <v>4</v>
      </c>
      <c r="G20" s="21">
        <v>14</v>
      </c>
      <c r="H20" s="20">
        <v>7</v>
      </c>
      <c r="I20" s="20">
        <v>4</v>
      </c>
      <c r="J20" s="20">
        <v>6</v>
      </c>
      <c r="K20" s="20">
        <v>1</v>
      </c>
      <c r="L20" s="20">
        <v>21</v>
      </c>
      <c r="M20" s="20">
        <v>2</v>
      </c>
      <c r="O20" s="36"/>
    </row>
    <row r="21" spans="1:15">
      <c r="A21" s="29">
        <v>16</v>
      </c>
      <c r="B21" s="8" t="s">
        <v>35</v>
      </c>
      <c r="C21" s="20">
        <v>11</v>
      </c>
      <c r="D21" s="20">
        <v>2</v>
      </c>
      <c r="E21" s="20">
        <v>11</v>
      </c>
      <c r="F21" s="20">
        <v>4</v>
      </c>
      <c r="G21" s="21">
        <v>12</v>
      </c>
      <c r="H21" s="20">
        <v>7</v>
      </c>
      <c r="I21" s="20">
        <v>4</v>
      </c>
      <c r="J21" s="20">
        <v>7</v>
      </c>
      <c r="K21" s="20">
        <v>1</v>
      </c>
      <c r="L21" s="20">
        <v>20</v>
      </c>
      <c r="M21" s="20">
        <v>2</v>
      </c>
      <c r="O21" s="36"/>
    </row>
    <row r="22" spans="1:15">
      <c r="A22" s="29">
        <v>17</v>
      </c>
      <c r="B22" s="8" t="s">
        <v>36</v>
      </c>
      <c r="C22" s="20">
        <v>10</v>
      </c>
      <c r="D22" s="20">
        <v>4</v>
      </c>
      <c r="E22" s="20">
        <v>9</v>
      </c>
      <c r="F22" s="20">
        <v>3</v>
      </c>
      <c r="G22" s="21">
        <v>14</v>
      </c>
      <c r="H22" s="20">
        <v>7</v>
      </c>
      <c r="I22" s="20">
        <v>4</v>
      </c>
      <c r="J22" s="20">
        <v>7</v>
      </c>
      <c r="K22" s="20">
        <v>1</v>
      </c>
      <c r="L22" s="20">
        <v>22</v>
      </c>
      <c r="M22" s="20">
        <v>2</v>
      </c>
      <c r="O22" s="36"/>
    </row>
    <row r="23" spans="1:15">
      <c r="A23" s="29">
        <v>18</v>
      </c>
      <c r="B23" s="8" t="s">
        <v>37</v>
      </c>
      <c r="C23" s="20">
        <v>7</v>
      </c>
      <c r="D23" s="20">
        <v>4</v>
      </c>
      <c r="E23" s="20">
        <v>10</v>
      </c>
      <c r="F23" s="20">
        <v>3</v>
      </c>
      <c r="G23" s="21">
        <v>9</v>
      </c>
      <c r="H23" s="20">
        <v>7</v>
      </c>
      <c r="I23" s="20">
        <v>4</v>
      </c>
      <c r="J23" s="20">
        <v>4</v>
      </c>
      <c r="K23" s="20">
        <v>1</v>
      </c>
      <c r="L23" s="20">
        <v>16</v>
      </c>
      <c r="M23" s="20">
        <v>2</v>
      </c>
      <c r="O23" s="36"/>
    </row>
    <row r="24" spans="1:15">
      <c r="A24" s="29">
        <v>19</v>
      </c>
      <c r="B24" s="8" t="s">
        <v>38</v>
      </c>
      <c r="C24" s="20">
        <v>9</v>
      </c>
      <c r="D24" s="20">
        <v>2</v>
      </c>
      <c r="E24" s="20">
        <v>11</v>
      </c>
      <c r="F24" s="20">
        <v>4</v>
      </c>
      <c r="G24" s="21">
        <v>13</v>
      </c>
      <c r="H24" s="20">
        <v>7</v>
      </c>
      <c r="I24" s="20">
        <v>2</v>
      </c>
      <c r="J24" s="20">
        <v>6</v>
      </c>
      <c r="K24" s="20">
        <v>1</v>
      </c>
      <c r="L24" s="20">
        <v>19</v>
      </c>
      <c r="M24" s="20">
        <v>2</v>
      </c>
      <c r="O24" s="36"/>
    </row>
    <row r="25" spans="1:15">
      <c r="A25" s="29">
        <v>20</v>
      </c>
      <c r="B25" s="8" t="s">
        <v>39</v>
      </c>
      <c r="C25" s="20">
        <v>8</v>
      </c>
      <c r="D25" s="20">
        <v>4</v>
      </c>
      <c r="E25" s="20">
        <v>9</v>
      </c>
      <c r="F25" s="20">
        <v>4</v>
      </c>
      <c r="G25" s="21">
        <v>8</v>
      </c>
      <c r="H25" s="20">
        <v>4</v>
      </c>
      <c r="I25" s="20">
        <v>2</v>
      </c>
      <c r="J25" s="20">
        <v>5</v>
      </c>
      <c r="K25" s="20">
        <v>1</v>
      </c>
      <c r="L25" s="20">
        <v>15</v>
      </c>
      <c r="M25" s="20">
        <v>2</v>
      </c>
      <c r="O25" s="36"/>
    </row>
    <row r="26" spans="1:15">
      <c r="A26" s="29">
        <v>21</v>
      </c>
      <c r="B26" s="8" t="s">
        <v>40</v>
      </c>
      <c r="C26" s="20">
        <v>11</v>
      </c>
      <c r="D26" s="20">
        <v>4</v>
      </c>
      <c r="E26" s="20">
        <v>12</v>
      </c>
      <c r="F26" s="20">
        <v>4</v>
      </c>
      <c r="G26" s="21">
        <v>14</v>
      </c>
      <c r="H26" s="20">
        <v>7</v>
      </c>
      <c r="I26" s="20">
        <v>4</v>
      </c>
      <c r="J26" s="20">
        <v>7</v>
      </c>
      <c r="K26" s="20">
        <v>1</v>
      </c>
      <c r="L26" s="20">
        <v>22</v>
      </c>
      <c r="M26" s="20">
        <v>2</v>
      </c>
      <c r="O26" s="36"/>
    </row>
    <row r="27" spans="1:15">
      <c r="A27" s="29">
        <v>22</v>
      </c>
      <c r="B27" s="8" t="s">
        <v>41</v>
      </c>
      <c r="C27" s="20">
        <v>10</v>
      </c>
      <c r="D27" s="20">
        <v>4</v>
      </c>
      <c r="E27" s="20">
        <v>12</v>
      </c>
      <c r="F27" s="20">
        <v>4</v>
      </c>
      <c r="G27" s="21">
        <v>14</v>
      </c>
      <c r="H27" s="20">
        <v>7</v>
      </c>
      <c r="I27" s="20">
        <v>2</v>
      </c>
      <c r="J27" s="20">
        <v>7</v>
      </c>
      <c r="K27" s="20">
        <v>1</v>
      </c>
      <c r="L27" s="20">
        <v>21</v>
      </c>
      <c r="M27" s="20">
        <v>2</v>
      </c>
      <c r="O27" s="36"/>
    </row>
    <row r="28" spans="1:15">
      <c r="A28" s="29">
        <v>23</v>
      </c>
      <c r="B28" s="12" t="s">
        <v>42</v>
      </c>
      <c r="C28" s="20">
        <v>10</v>
      </c>
      <c r="D28" s="20">
        <v>4</v>
      </c>
      <c r="E28" s="20">
        <v>12</v>
      </c>
      <c r="F28" s="20">
        <v>4</v>
      </c>
      <c r="G28" s="21">
        <v>13</v>
      </c>
      <c r="H28" s="20">
        <v>6</v>
      </c>
      <c r="I28" s="20">
        <v>4</v>
      </c>
      <c r="J28" s="20">
        <v>7</v>
      </c>
      <c r="K28" s="20">
        <v>1</v>
      </c>
      <c r="L28" s="20">
        <v>21</v>
      </c>
      <c r="M28" s="20">
        <v>2</v>
      </c>
      <c r="O28" s="36"/>
    </row>
    <row r="29" spans="1:15">
      <c r="A29" s="29">
        <v>24</v>
      </c>
      <c r="B29" s="8" t="s">
        <v>43</v>
      </c>
      <c r="C29" s="20">
        <v>10</v>
      </c>
      <c r="D29" s="20">
        <v>4</v>
      </c>
      <c r="E29" s="20">
        <v>11</v>
      </c>
      <c r="F29" s="20">
        <v>3</v>
      </c>
      <c r="G29" s="21">
        <v>14</v>
      </c>
      <c r="H29" s="20">
        <v>7</v>
      </c>
      <c r="I29" s="20">
        <v>4</v>
      </c>
      <c r="J29" s="20">
        <v>6</v>
      </c>
      <c r="K29" s="20">
        <v>1</v>
      </c>
      <c r="L29" s="20">
        <v>22</v>
      </c>
      <c r="M29" s="20">
        <v>2</v>
      </c>
      <c r="O29" s="36"/>
    </row>
    <row r="30" spans="1:15">
      <c r="A30" s="29">
        <v>25</v>
      </c>
      <c r="B30" s="8" t="s">
        <v>44</v>
      </c>
      <c r="C30" s="20">
        <v>9</v>
      </c>
      <c r="D30" s="20">
        <v>2</v>
      </c>
      <c r="E30" s="20">
        <v>8</v>
      </c>
      <c r="F30" s="20">
        <v>3</v>
      </c>
      <c r="G30" s="21">
        <v>10</v>
      </c>
      <c r="H30" s="20">
        <v>7</v>
      </c>
      <c r="I30" s="20">
        <v>4</v>
      </c>
      <c r="J30" s="20">
        <v>7</v>
      </c>
      <c r="K30" s="20">
        <v>0</v>
      </c>
      <c r="L30" s="20">
        <v>21</v>
      </c>
      <c r="M30" s="20">
        <v>2</v>
      </c>
      <c r="O30" s="36"/>
    </row>
    <row r="31" spans="1:15">
      <c r="A31" s="29">
        <v>26</v>
      </c>
      <c r="B31" s="8" t="s">
        <v>45</v>
      </c>
      <c r="C31" s="20">
        <v>11</v>
      </c>
      <c r="D31" s="20">
        <v>4</v>
      </c>
      <c r="E31" s="20">
        <v>12</v>
      </c>
      <c r="F31" s="20">
        <v>4</v>
      </c>
      <c r="G31" s="21">
        <v>13</v>
      </c>
      <c r="H31" s="20">
        <v>7</v>
      </c>
      <c r="I31" s="20">
        <v>4</v>
      </c>
      <c r="J31" s="20">
        <v>7</v>
      </c>
      <c r="K31" s="20">
        <v>1</v>
      </c>
      <c r="L31" s="20">
        <v>21</v>
      </c>
      <c r="M31" s="20">
        <v>2</v>
      </c>
      <c r="O31" s="36"/>
    </row>
    <row r="32" spans="1:15">
      <c r="A32" s="29">
        <v>27</v>
      </c>
      <c r="B32" s="8" t="s">
        <v>46</v>
      </c>
      <c r="C32" s="20">
        <v>10</v>
      </c>
      <c r="D32" s="20">
        <v>4</v>
      </c>
      <c r="E32" s="20">
        <v>11</v>
      </c>
      <c r="F32" s="20">
        <v>4</v>
      </c>
      <c r="G32" s="21">
        <v>9</v>
      </c>
      <c r="H32" s="20">
        <v>5</v>
      </c>
      <c r="I32" s="20">
        <v>2</v>
      </c>
      <c r="J32" s="20">
        <v>6</v>
      </c>
      <c r="K32" s="20">
        <v>0</v>
      </c>
      <c r="L32" s="20">
        <v>19</v>
      </c>
      <c r="M32" s="20">
        <v>2</v>
      </c>
      <c r="O32" s="36"/>
    </row>
    <row r="33" spans="1:15">
      <c r="A33" s="29">
        <v>28</v>
      </c>
      <c r="B33" s="8" t="s">
        <v>47</v>
      </c>
      <c r="C33" s="20">
        <v>6</v>
      </c>
      <c r="D33" s="20">
        <v>4</v>
      </c>
      <c r="E33" s="20">
        <v>6</v>
      </c>
      <c r="F33" s="20">
        <v>3</v>
      </c>
      <c r="G33" s="21">
        <v>9</v>
      </c>
      <c r="H33" s="20">
        <v>5</v>
      </c>
      <c r="I33" s="20">
        <v>4</v>
      </c>
      <c r="J33" s="20">
        <v>5</v>
      </c>
      <c r="K33" s="20">
        <v>0</v>
      </c>
      <c r="L33" s="20">
        <v>18</v>
      </c>
      <c r="M33" s="20">
        <v>2</v>
      </c>
      <c r="O33" s="36"/>
    </row>
    <row r="34" spans="1:15">
      <c r="A34" s="29">
        <v>29</v>
      </c>
      <c r="B34" s="8" t="s">
        <v>48</v>
      </c>
      <c r="C34" s="20">
        <v>6</v>
      </c>
      <c r="D34" s="20">
        <v>2</v>
      </c>
      <c r="E34" s="20">
        <v>10</v>
      </c>
      <c r="F34" s="20">
        <v>4</v>
      </c>
      <c r="G34" s="21">
        <v>5</v>
      </c>
      <c r="H34" s="20">
        <v>5</v>
      </c>
      <c r="I34" s="20">
        <v>2</v>
      </c>
      <c r="J34" s="20">
        <v>4</v>
      </c>
      <c r="K34" s="20">
        <v>0</v>
      </c>
      <c r="L34" s="20">
        <v>15</v>
      </c>
      <c r="M34" s="20">
        <v>2</v>
      </c>
      <c r="O34" s="36"/>
    </row>
    <row r="35" spans="1:15">
      <c r="A35" s="29">
        <v>30</v>
      </c>
      <c r="B35" s="8" t="s">
        <v>49</v>
      </c>
      <c r="C35" s="20">
        <v>11</v>
      </c>
      <c r="D35" s="20">
        <v>4</v>
      </c>
      <c r="E35" s="20">
        <v>12</v>
      </c>
      <c r="F35" s="20">
        <v>4</v>
      </c>
      <c r="G35" s="21">
        <v>14</v>
      </c>
      <c r="H35" s="20">
        <v>7</v>
      </c>
      <c r="I35" s="20">
        <v>4</v>
      </c>
      <c r="J35" s="20">
        <v>7</v>
      </c>
      <c r="K35" s="20">
        <v>1</v>
      </c>
      <c r="L35" s="20">
        <v>22</v>
      </c>
      <c r="M35" s="20">
        <v>1</v>
      </c>
      <c r="O35" s="36"/>
    </row>
    <row r="36" spans="1:15">
      <c r="A36" s="29">
        <v>31</v>
      </c>
      <c r="B36" s="8" t="s">
        <v>50</v>
      </c>
      <c r="C36" s="20">
        <v>10</v>
      </c>
      <c r="D36" s="20">
        <v>4</v>
      </c>
      <c r="E36" s="20">
        <v>9</v>
      </c>
      <c r="F36" s="20">
        <v>4</v>
      </c>
      <c r="G36" s="21">
        <v>11</v>
      </c>
      <c r="H36" s="20">
        <v>5</v>
      </c>
      <c r="I36" s="20">
        <v>4</v>
      </c>
      <c r="J36" s="20">
        <v>6</v>
      </c>
      <c r="K36" s="20">
        <v>0</v>
      </c>
      <c r="L36" s="20">
        <v>21</v>
      </c>
      <c r="M36" s="20">
        <v>2</v>
      </c>
      <c r="O36" s="36"/>
    </row>
    <row r="37" spans="1:15">
      <c r="A37" s="29">
        <v>32</v>
      </c>
      <c r="B37" s="8" t="s">
        <v>51</v>
      </c>
      <c r="C37" s="20">
        <v>10</v>
      </c>
      <c r="D37" s="20">
        <v>4</v>
      </c>
      <c r="E37" s="20">
        <v>12</v>
      </c>
      <c r="F37" s="20">
        <v>4</v>
      </c>
      <c r="G37" s="21">
        <v>12</v>
      </c>
      <c r="H37" s="20">
        <v>7</v>
      </c>
      <c r="I37" s="20">
        <v>4</v>
      </c>
      <c r="J37" s="20">
        <v>6</v>
      </c>
      <c r="K37" s="20">
        <v>1</v>
      </c>
      <c r="L37" s="20">
        <v>20</v>
      </c>
      <c r="M37" s="20">
        <v>2</v>
      </c>
      <c r="O37" s="36"/>
    </row>
    <row r="38" spans="1:15">
      <c r="A38" s="29">
        <v>33</v>
      </c>
      <c r="B38" s="8" t="s">
        <v>52</v>
      </c>
      <c r="C38" s="20">
        <v>11</v>
      </c>
      <c r="D38" s="20">
        <v>4</v>
      </c>
      <c r="E38" s="20">
        <v>10</v>
      </c>
      <c r="F38" s="20">
        <v>4</v>
      </c>
      <c r="G38" s="21">
        <v>14</v>
      </c>
      <c r="H38" s="20">
        <v>7</v>
      </c>
      <c r="I38" s="20">
        <v>4</v>
      </c>
      <c r="J38" s="20">
        <v>7</v>
      </c>
      <c r="K38" s="20">
        <v>1</v>
      </c>
      <c r="L38" s="20">
        <v>21</v>
      </c>
      <c r="M38" s="20">
        <v>2</v>
      </c>
      <c r="O38" s="36"/>
    </row>
    <row r="39" spans="1:15">
      <c r="A39" s="29">
        <v>34</v>
      </c>
      <c r="B39" s="30" t="s">
        <v>53</v>
      </c>
      <c r="C39" s="20">
        <v>10</v>
      </c>
      <c r="D39" s="20">
        <v>4</v>
      </c>
      <c r="E39" s="20">
        <v>9</v>
      </c>
      <c r="G39" s="21">
        <v>11</v>
      </c>
      <c r="H39" s="20">
        <v>6</v>
      </c>
      <c r="I39" s="20">
        <v>2</v>
      </c>
      <c r="J39" s="20">
        <v>4</v>
      </c>
      <c r="K39" s="20">
        <v>1</v>
      </c>
      <c r="L39" s="20">
        <v>19</v>
      </c>
      <c r="M39" s="20">
        <v>2</v>
      </c>
      <c r="O39" s="36"/>
    </row>
    <row r="40" spans="1:15">
      <c r="A40" s="29">
        <v>35</v>
      </c>
      <c r="B40" s="31" t="s">
        <v>54</v>
      </c>
      <c r="C40" s="20">
        <v>9</v>
      </c>
      <c r="D40" s="20">
        <v>4</v>
      </c>
      <c r="G40" s="20">
        <v>14</v>
      </c>
      <c r="H40" s="20">
        <v>7</v>
      </c>
      <c r="I40" s="20">
        <v>2</v>
      </c>
      <c r="J40" s="20">
        <v>7</v>
      </c>
      <c r="K40" s="20">
        <v>0</v>
      </c>
      <c r="O40" s="36"/>
    </row>
    <row r="41" spans="1:15">
      <c r="A41" s="29"/>
      <c r="B41" s="31"/>
    </row>
    <row r="42" spans="1:15">
      <c r="A42" s="29"/>
      <c r="B42" s="31"/>
    </row>
    <row r="43" spans="1:15">
      <c r="A43" s="29"/>
      <c r="B43" s="31"/>
    </row>
    <row r="44" spans="1:15">
      <c r="A44" s="29"/>
      <c r="B44" s="31"/>
    </row>
    <row r="45" spans="1:15">
      <c r="A45" s="29"/>
      <c r="B45" s="32"/>
    </row>
    <row r="46" spans="1:15">
      <c r="A46" s="29"/>
      <c r="B46" s="31"/>
    </row>
    <row r="47" spans="1:15">
      <c r="A47" s="29"/>
      <c r="B47" s="31"/>
    </row>
    <row r="48" spans="1:15">
      <c r="A48" s="29"/>
      <c r="B48" s="31"/>
    </row>
    <row r="49" spans="1:2">
      <c r="A49" s="29"/>
      <c r="B49" s="31"/>
    </row>
    <row r="50" spans="1:2">
      <c r="A50" s="29"/>
      <c r="B50" s="31"/>
    </row>
    <row r="51" spans="1:2">
      <c r="A51" s="29"/>
      <c r="B51" s="31"/>
    </row>
    <row r="52" spans="1:2">
      <c r="A52" s="29"/>
      <c r="B52" s="33"/>
    </row>
    <row r="53" spans="1:2">
      <c r="A53" s="29"/>
      <c r="B53" s="32"/>
    </row>
    <row r="54" spans="1:2">
      <c r="A54" s="29"/>
      <c r="B54" s="31"/>
    </row>
    <row r="55" spans="1:2">
      <c r="A55" s="29"/>
      <c r="B55" s="31"/>
    </row>
    <row r="56" spans="1:2">
      <c r="A56" s="29"/>
      <c r="B56" s="31"/>
    </row>
    <row r="57" spans="1:2">
      <c r="A57" s="29"/>
      <c r="B57" s="31"/>
    </row>
    <row r="58" spans="1:2">
      <c r="A58" s="29"/>
      <c r="B58" s="31"/>
    </row>
    <row r="59" spans="1:2">
      <c r="A59" s="29"/>
      <c r="B59" s="31"/>
    </row>
    <row r="60" spans="1:2">
      <c r="A60" s="29"/>
      <c r="B60" s="31"/>
    </row>
    <row r="61" spans="1:2">
      <c r="A61" s="29"/>
      <c r="B61" s="31"/>
    </row>
    <row r="62" spans="1:2">
      <c r="A62" s="29"/>
      <c r="B62" s="31"/>
    </row>
    <row r="63" spans="1:2">
      <c r="A63" s="29"/>
      <c r="B63" s="34"/>
    </row>
  </sheetData>
  <mergeCells count="9">
    <mergeCell ref="A1:M1"/>
    <mergeCell ref="A2:M2"/>
    <mergeCell ref="C3:D3"/>
    <mergeCell ref="E3:F3"/>
    <mergeCell ref="H3:I3"/>
    <mergeCell ref="J3:K3"/>
    <mergeCell ref="L3:M3"/>
    <mergeCell ref="A3:A5"/>
    <mergeCell ref="B3:B5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63"/>
  <sheetViews>
    <sheetView topLeftCell="B10" workbookViewId="0">
      <selection activeCell="P6" sqref="P6:P40"/>
    </sheetView>
  </sheetViews>
  <sheetFormatPr defaultColWidth="9" defaultRowHeight="15"/>
  <cols>
    <col min="1" max="1" width="5.28515625" hidden="1" customWidth="1"/>
    <col min="2" max="2" width="3.140625" style="1" customWidth="1"/>
    <col min="3" max="3" width="25.140625" customWidth="1"/>
    <col min="4" max="4" width="6" customWidth="1"/>
    <col min="5" max="5" width="5.28515625" customWidth="1"/>
    <col min="6" max="6" width="6" customWidth="1"/>
    <col min="7" max="7" width="5.85546875" customWidth="1"/>
    <col min="8" max="8" width="6" customWidth="1"/>
    <col min="9" max="9" width="5.7109375" customWidth="1"/>
    <col min="10" max="10" width="6" customWidth="1"/>
    <col min="11" max="11" width="5.7109375" customWidth="1"/>
    <col min="12" max="12" width="6" customWidth="1"/>
    <col min="13" max="13" width="5.7109375" customWidth="1"/>
    <col min="14" max="14" width="6" customWidth="1"/>
    <col min="15" max="15" width="6.28515625" customWidth="1"/>
    <col min="16" max="16" width="6" customWidth="1"/>
    <col min="17" max="17" width="5.5703125" customWidth="1"/>
    <col min="18" max="18" width="6" customWidth="1"/>
    <col min="19" max="19" width="5.7109375" customWidth="1"/>
    <col min="20" max="20" width="6" customWidth="1"/>
    <col min="21" max="21" width="4.5703125" customWidth="1"/>
    <col min="22" max="22" width="6" customWidth="1"/>
    <col min="23" max="23" width="5.7109375" customWidth="1"/>
    <col min="24" max="24" width="6.28515625" customWidth="1"/>
    <col min="25" max="25" width="5.85546875" customWidth="1"/>
    <col min="26" max="26" width="0.7109375" customWidth="1"/>
  </cols>
  <sheetData>
    <row r="1" spans="1:30" ht="23.25">
      <c r="A1" s="2" t="s">
        <v>73</v>
      </c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17"/>
      <c r="AA1" s="17"/>
      <c r="AB1" s="17"/>
      <c r="AC1" s="17"/>
      <c r="AD1" s="17"/>
    </row>
    <row r="2" spans="1:30" ht="23.25">
      <c r="A2" s="2"/>
      <c r="B2" s="77" t="s">
        <v>95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17"/>
      <c r="AA2" s="17"/>
      <c r="AB2" s="17"/>
      <c r="AC2" s="17"/>
      <c r="AD2" s="17"/>
    </row>
    <row r="3" spans="1:30" ht="20.100000000000001" customHeight="1">
      <c r="A3" s="3" t="s">
        <v>75</v>
      </c>
      <c r="B3" s="78" t="s">
        <v>2</v>
      </c>
      <c r="C3" s="79" t="s">
        <v>3</v>
      </c>
      <c r="D3" s="59" t="s">
        <v>4</v>
      </c>
      <c r="E3" s="59"/>
      <c r="F3" s="59"/>
      <c r="G3" s="59"/>
      <c r="H3" s="59" t="s">
        <v>5</v>
      </c>
      <c r="I3" s="59"/>
      <c r="J3" s="59"/>
      <c r="K3" s="59"/>
      <c r="L3" s="59" t="s">
        <v>6</v>
      </c>
      <c r="M3" s="59"/>
      <c r="N3" s="59" t="s">
        <v>7</v>
      </c>
      <c r="O3" s="59"/>
      <c r="P3" s="59"/>
      <c r="Q3" s="59"/>
      <c r="R3" s="59" t="s">
        <v>8</v>
      </c>
      <c r="S3" s="59"/>
      <c r="T3" s="59"/>
      <c r="U3" s="59"/>
      <c r="V3" s="59" t="s">
        <v>9</v>
      </c>
      <c r="W3" s="59"/>
      <c r="X3" s="59"/>
      <c r="Y3" s="59"/>
    </row>
    <row r="4" spans="1:30" ht="96" customHeight="1">
      <c r="A4" s="2"/>
      <c r="B4" s="78"/>
      <c r="C4" s="79"/>
      <c r="D4" s="78" t="s">
        <v>96</v>
      </c>
      <c r="E4" s="78"/>
      <c r="F4" s="59" t="s">
        <v>97</v>
      </c>
      <c r="G4" s="59"/>
      <c r="H4" s="80" t="s">
        <v>98</v>
      </c>
      <c r="I4" s="80"/>
      <c r="J4" s="80" t="s">
        <v>99</v>
      </c>
      <c r="K4" s="80"/>
      <c r="L4" s="78" t="s">
        <v>100</v>
      </c>
      <c r="M4" s="78"/>
      <c r="N4" s="78" t="s">
        <v>101</v>
      </c>
      <c r="O4" s="78"/>
      <c r="P4" s="80" t="s">
        <v>102</v>
      </c>
      <c r="Q4" s="80"/>
      <c r="R4" s="80" t="s">
        <v>88</v>
      </c>
      <c r="S4" s="80"/>
      <c r="T4" s="80" t="s">
        <v>103</v>
      </c>
      <c r="U4" s="80"/>
      <c r="V4" s="78" t="s">
        <v>104</v>
      </c>
      <c r="W4" s="78"/>
      <c r="X4" s="78" t="s">
        <v>105</v>
      </c>
      <c r="Y4" s="78"/>
    </row>
    <row r="5" spans="1:30" ht="34.5" customHeight="1">
      <c r="A5" s="2"/>
      <c r="B5" s="78"/>
      <c r="C5" s="79"/>
      <c r="D5" s="5" t="s">
        <v>19</v>
      </c>
      <c r="E5" s="5" t="s">
        <v>87</v>
      </c>
      <c r="F5" s="5" t="s">
        <v>19</v>
      </c>
      <c r="G5" s="5" t="s">
        <v>87</v>
      </c>
      <c r="H5" s="5" t="s">
        <v>19</v>
      </c>
      <c r="I5" s="5" t="s">
        <v>87</v>
      </c>
      <c r="J5" s="5" t="s">
        <v>19</v>
      </c>
      <c r="K5" s="5" t="s">
        <v>87</v>
      </c>
      <c r="L5" s="5" t="s">
        <v>19</v>
      </c>
      <c r="M5" s="5" t="s">
        <v>87</v>
      </c>
      <c r="N5" s="5" t="s">
        <v>19</v>
      </c>
      <c r="O5" s="5" t="s">
        <v>87</v>
      </c>
      <c r="P5" s="5" t="s">
        <v>19</v>
      </c>
      <c r="Q5" s="5" t="s">
        <v>87</v>
      </c>
      <c r="R5" s="5" t="s">
        <v>19</v>
      </c>
      <c r="S5" s="5" t="s">
        <v>87</v>
      </c>
      <c r="T5" s="16" t="s">
        <v>19</v>
      </c>
      <c r="U5" s="5" t="s">
        <v>87</v>
      </c>
      <c r="V5" s="5" t="s">
        <v>19</v>
      </c>
      <c r="W5" s="5" t="s">
        <v>87</v>
      </c>
      <c r="X5" s="5" t="s">
        <v>19</v>
      </c>
      <c r="Y5" s="5" t="s">
        <v>87</v>
      </c>
    </row>
    <row r="6" spans="1:30" ht="18" customHeight="1">
      <c r="A6" s="6">
        <v>1</v>
      </c>
      <c r="B6" s="7">
        <v>1</v>
      </c>
      <c r="C6" s="8" t="s">
        <v>20</v>
      </c>
      <c r="D6" s="9">
        <f>SUM(CALCULATION!AX1:AY1)</f>
        <v>33</v>
      </c>
      <c r="E6" s="10">
        <f t="shared" ref="E6:E40" si="0">D6/37*100</f>
        <v>89.189189189189193</v>
      </c>
      <c r="F6" s="9">
        <f>SUM(CALCULATION!BA1:BB1)</f>
        <v>14</v>
      </c>
      <c r="G6" s="10">
        <f t="shared" ref="G6:G22" si="1">F6/14*100</f>
        <v>100</v>
      </c>
      <c r="H6" s="9">
        <f>SUM(CALCULATION!BD1:BE1)</f>
        <v>43</v>
      </c>
      <c r="I6" s="10">
        <f t="shared" ref="I6:I40" si="2">H6/45*100</f>
        <v>95.555555555555557</v>
      </c>
      <c r="J6" s="9">
        <f>SUM(CALCULATION!BG1:BH1)</f>
        <v>14</v>
      </c>
      <c r="K6" s="10">
        <f t="shared" ref="K6:K40" si="3">J6/15*100</f>
        <v>93.333333333333329</v>
      </c>
      <c r="L6" s="9">
        <f>SUM(CALCULATION!BJ1:BK1)</f>
        <v>43</v>
      </c>
      <c r="M6" s="10">
        <f t="shared" ref="M6:M40" si="4">L6/48*100</f>
        <v>89.583333333333343</v>
      </c>
      <c r="N6" s="9">
        <f>SUM(CALCULATION!BM1:BN1)</f>
        <v>36</v>
      </c>
      <c r="O6" s="10">
        <f t="shared" ref="O6:O40" si="5">N6/38*100</f>
        <v>94.73684210526315</v>
      </c>
      <c r="P6" s="9">
        <f>SUM(CALCULATION!BP1:BQ1)</f>
        <v>18</v>
      </c>
      <c r="Q6" s="10">
        <f t="shared" ref="Q6:Q22" si="6">P6/18*100</f>
        <v>100</v>
      </c>
      <c r="R6" s="9">
        <f>SUM(CALCULATION!BS1:BT1)</f>
        <v>31</v>
      </c>
      <c r="S6" s="10">
        <f t="shared" ref="S6:S40" si="7">R6/34*100</f>
        <v>91.17647058823529</v>
      </c>
      <c r="T6" s="9">
        <f>SUM(CALCULATION!BV1:BW1)</f>
        <v>9</v>
      </c>
      <c r="U6" s="10">
        <f t="shared" ref="U6:U40" si="8">T6/9*100</f>
        <v>100</v>
      </c>
      <c r="V6" s="9">
        <f>SUM(CALCULATION!BY1:BZ1)</f>
        <v>42</v>
      </c>
      <c r="W6" s="10">
        <f t="shared" ref="W6:W39" si="9">V6/53*100</f>
        <v>79.245283018867923</v>
      </c>
      <c r="X6" s="9">
        <f>SUM(CALCULATION!CB1:CC1)</f>
        <v>5</v>
      </c>
      <c r="Y6" s="10">
        <f t="shared" ref="Y6:Y22" si="10">X6/7*100</f>
        <v>71.428571428571431</v>
      </c>
    </row>
    <row r="7" spans="1:30" ht="18" customHeight="1">
      <c r="A7" s="6">
        <v>2</v>
      </c>
      <c r="B7" s="7">
        <v>2</v>
      </c>
      <c r="C7" s="8" t="s">
        <v>21</v>
      </c>
      <c r="D7" s="9">
        <f>SUM(CALCULATION!AX2:AY2)</f>
        <v>32</v>
      </c>
      <c r="E7" s="10">
        <f t="shared" si="0"/>
        <v>86.486486486486484</v>
      </c>
      <c r="F7" s="9">
        <f>SUM(CALCULATION!BA2:BB2)</f>
        <v>12</v>
      </c>
      <c r="G7" s="10">
        <f t="shared" si="1"/>
        <v>85.714285714285708</v>
      </c>
      <c r="H7" s="9">
        <f>SUM(CALCULATION!BD2:BE2)</f>
        <v>43</v>
      </c>
      <c r="I7" s="10">
        <f t="shared" si="2"/>
        <v>95.555555555555557</v>
      </c>
      <c r="J7" s="9">
        <f>SUM(CALCULATION!BG2:BH2)</f>
        <v>15</v>
      </c>
      <c r="K7" s="10">
        <f t="shared" si="3"/>
        <v>100</v>
      </c>
      <c r="L7" s="9">
        <f>SUM(CALCULATION!BJ2:BK2)</f>
        <v>46</v>
      </c>
      <c r="M7" s="10">
        <f t="shared" si="4"/>
        <v>95.833333333333343</v>
      </c>
      <c r="N7" s="9">
        <f>SUM(CALCULATION!BM2:BN2)</f>
        <v>35</v>
      </c>
      <c r="O7" s="10">
        <f t="shared" si="5"/>
        <v>92.10526315789474</v>
      </c>
      <c r="P7" s="9">
        <f>SUM(CALCULATION!BP2:BQ2)</f>
        <v>18</v>
      </c>
      <c r="Q7" s="10">
        <f t="shared" si="6"/>
        <v>100</v>
      </c>
      <c r="R7" s="9">
        <f>SUM(CALCULATION!BS2:BT2)</f>
        <v>33</v>
      </c>
      <c r="S7" s="10">
        <f t="shared" si="7"/>
        <v>97.058823529411768</v>
      </c>
      <c r="T7" s="9">
        <f>SUM(CALCULATION!BV2:BW2)</f>
        <v>9</v>
      </c>
      <c r="U7" s="10">
        <f t="shared" si="8"/>
        <v>100</v>
      </c>
      <c r="V7" s="9">
        <f>SUM(CALCULATION!BY2:BZ2)</f>
        <v>45</v>
      </c>
      <c r="W7" s="10">
        <f t="shared" si="9"/>
        <v>84.905660377358487</v>
      </c>
      <c r="X7" s="9">
        <f>SUM(CALCULATION!CB2:CC2)</f>
        <v>7</v>
      </c>
      <c r="Y7" s="10">
        <f t="shared" si="10"/>
        <v>100</v>
      </c>
    </row>
    <row r="8" spans="1:30" ht="18" customHeight="1">
      <c r="A8" s="6">
        <v>3</v>
      </c>
      <c r="B8" s="7">
        <v>3</v>
      </c>
      <c r="C8" s="8" t="s">
        <v>22</v>
      </c>
      <c r="D8" s="9">
        <f>SUM(CALCULATION!AX3:AY3)</f>
        <v>29</v>
      </c>
      <c r="E8" s="10">
        <f t="shared" si="0"/>
        <v>78.378378378378372</v>
      </c>
      <c r="F8" s="9">
        <f>SUM(CALCULATION!BA3:BB3)</f>
        <v>14</v>
      </c>
      <c r="G8" s="10">
        <f t="shared" si="1"/>
        <v>100</v>
      </c>
      <c r="H8" s="9">
        <f>SUM(CALCULATION!BD3:BE3)</f>
        <v>41</v>
      </c>
      <c r="I8" s="10">
        <f t="shared" si="2"/>
        <v>91.111111111111114</v>
      </c>
      <c r="J8" s="9">
        <f>SUM(CALCULATION!BG3:BH3)</f>
        <v>15</v>
      </c>
      <c r="K8" s="10">
        <f t="shared" si="3"/>
        <v>100</v>
      </c>
      <c r="L8" s="9">
        <f>SUM(CALCULATION!BJ3:BK3)</f>
        <v>40</v>
      </c>
      <c r="M8" s="10">
        <f t="shared" si="4"/>
        <v>83.333333333333343</v>
      </c>
      <c r="N8" s="9">
        <f>SUM(CALCULATION!BM3:BN3)</f>
        <v>35</v>
      </c>
      <c r="O8" s="10">
        <f t="shared" si="5"/>
        <v>92.10526315789474</v>
      </c>
      <c r="P8" s="9">
        <f>SUM(CALCULATION!BP3:BQ3)</f>
        <v>16</v>
      </c>
      <c r="Q8" s="10">
        <f t="shared" si="6"/>
        <v>88.888888888888886</v>
      </c>
      <c r="R8" s="9">
        <f>SUM(CALCULATION!BS3:BT3)</f>
        <v>31</v>
      </c>
      <c r="S8" s="10">
        <f t="shared" si="7"/>
        <v>91.17647058823529</v>
      </c>
      <c r="T8" s="9">
        <f>SUM(CALCULATION!BV3:BW3)</f>
        <v>9</v>
      </c>
      <c r="U8" s="10">
        <f t="shared" si="8"/>
        <v>100</v>
      </c>
      <c r="V8" s="9">
        <f>SUM(CALCULATION!BY3:BZ3)</f>
        <v>47</v>
      </c>
      <c r="W8" s="10">
        <f t="shared" si="9"/>
        <v>88.679245283018872</v>
      </c>
      <c r="X8" s="9">
        <f>SUM(CALCULATION!CB3:CC3)</f>
        <v>5</v>
      </c>
      <c r="Y8" s="10">
        <f t="shared" si="10"/>
        <v>71.428571428571431</v>
      </c>
    </row>
    <row r="9" spans="1:30" ht="18" customHeight="1">
      <c r="A9" s="6">
        <v>4</v>
      </c>
      <c r="B9" s="7">
        <v>4</v>
      </c>
      <c r="C9" s="8" t="s">
        <v>23</v>
      </c>
      <c r="D9" s="9">
        <f>SUM(CALCULATION!AX4:AY4)</f>
        <v>30</v>
      </c>
      <c r="E9" s="10">
        <f t="shared" si="0"/>
        <v>81.081081081081081</v>
      </c>
      <c r="F9" s="9">
        <f>SUM(CALCULATION!BA4:BB4)</f>
        <v>12</v>
      </c>
      <c r="G9" s="10">
        <f t="shared" si="1"/>
        <v>85.714285714285708</v>
      </c>
      <c r="H9" s="9">
        <f>SUM(CALCULATION!BD4:BE4)</f>
        <v>34</v>
      </c>
      <c r="I9" s="10">
        <f t="shared" si="2"/>
        <v>75.555555555555557</v>
      </c>
      <c r="J9" s="9">
        <f>SUM(CALCULATION!BG4:BH4)</f>
        <v>10</v>
      </c>
      <c r="K9" s="10">
        <f t="shared" si="3"/>
        <v>66.666666666666657</v>
      </c>
      <c r="L9" s="9">
        <f>SUM(CALCULATION!BJ4:BK4)</f>
        <v>36</v>
      </c>
      <c r="M9" s="10">
        <f t="shared" si="4"/>
        <v>75</v>
      </c>
      <c r="N9" s="9">
        <f>SUM(CALCULATION!BM4:BN4)</f>
        <v>31</v>
      </c>
      <c r="O9" s="10">
        <f t="shared" si="5"/>
        <v>81.578947368421055</v>
      </c>
      <c r="P9" s="9">
        <f>SUM(CALCULATION!BP4:BQ4)</f>
        <v>13</v>
      </c>
      <c r="Q9" s="10">
        <f t="shared" si="6"/>
        <v>72.222222222222214</v>
      </c>
      <c r="R9" s="9">
        <f>SUM(CALCULATION!BS4:BT4)</f>
        <v>30</v>
      </c>
      <c r="S9" s="10">
        <f t="shared" si="7"/>
        <v>88.235294117647058</v>
      </c>
      <c r="T9" s="9">
        <f>SUM(CALCULATION!BV4:BW4)</f>
        <v>7</v>
      </c>
      <c r="U9" s="10">
        <f t="shared" si="8"/>
        <v>77.777777777777786</v>
      </c>
      <c r="V9" s="9">
        <f>SUM(CALCULATION!BY4:BZ4)</f>
        <v>40</v>
      </c>
      <c r="W9" s="10">
        <f t="shared" si="9"/>
        <v>75.471698113207552</v>
      </c>
      <c r="X9" s="9">
        <f>SUM(CALCULATION!CB4:CC4)</f>
        <v>6</v>
      </c>
      <c r="Y9" s="10">
        <f t="shared" si="10"/>
        <v>85.714285714285708</v>
      </c>
    </row>
    <row r="10" spans="1:30" ht="18" customHeight="1">
      <c r="A10" s="6">
        <v>5</v>
      </c>
      <c r="B10" s="7">
        <v>5</v>
      </c>
      <c r="C10" s="8" t="s">
        <v>24</v>
      </c>
      <c r="D10" s="9">
        <f>SUM(CALCULATION!AX5:AY5)</f>
        <v>34</v>
      </c>
      <c r="E10" s="10">
        <f t="shared" si="0"/>
        <v>91.891891891891902</v>
      </c>
      <c r="F10" s="9">
        <f>SUM(CALCULATION!BA5:BB5)</f>
        <v>12</v>
      </c>
      <c r="G10" s="10">
        <f t="shared" si="1"/>
        <v>85.714285714285708</v>
      </c>
      <c r="H10" s="9">
        <f>SUM(CALCULATION!BD5:BE5)</f>
        <v>38</v>
      </c>
      <c r="I10" s="10">
        <f t="shared" si="2"/>
        <v>84.444444444444443</v>
      </c>
      <c r="J10" s="9">
        <f>SUM(CALCULATION!BG5:BH5)</f>
        <v>15</v>
      </c>
      <c r="K10" s="10">
        <f t="shared" si="3"/>
        <v>100</v>
      </c>
      <c r="L10" s="9">
        <f>SUM(CALCULATION!BJ5:BK5)</f>
        <v>42</v>
      </c>
      <c r="M10" s="10">
        <f t="shared" si="4"/>
        <v>87.5</v>
      </c>
      <c r="N10" s="9">
        <f>SUM(CALCULATION!BM5:BN5)</f>
        <v>36</v>
      </c>
      <c r="O10" s="10">
        <f t="shared" si="5"/>
        <v>94.73684210526315</v>
      </c>
      <c r="P10" s="9">
        <f>SUM(CALCULATION!BP5:BQ5)</f>
        <v>18</v>
      </c>
      <c r="Q10" s="10">
        <f t="shared" si="6"/>
        <v>100</v>
      </c>
      <c r="R10" s="9">
        <f>SUM(CALCULATION!BS5:BT5)</f>
        <v>30</v>
      </c>
      <c r="S10" s="10">
        <f t="shared" si="7"/>
        <v>88.235294117647058</v>
      </c>
      <c r="T10" s="9">
        <f>SUM(CALCULATION!BV5:BW5)</f>
        <v>8</v>
      </c>
      <c r="U10" s="10">
        <f t="shared" si="8"/>
        <v>88.888888888888886</v>
      </c>
      <c r="V10" s="9">
        <f>SUM(CALCULATION!BY5:BZ5)</f>
        <v>49</v>
      </c>
      <c r="W10" s="10">
        <f t="shared" si="9"/>
        <v>92.452830188679243</v>
      </c>
      <c r="X10" s="9">
        <f>SUM(CALCULATION!CB5:CC5)</f>
        <v>6</v>
      </c>
      <c r="Y10" s="10">
        <f t="shared" si="10"/>
        <v>85.714285714285708</v>
      </c>
    </row>
    <row r="11" spans="1:30" ht="18" customHeight="1">
      <c r="A11" s="6">
        <v>6</v>
      </c>
      <c r="B11" s="7">
        <v>6</v>
      </c>
      <c r="C11" s="8" t="s">
        <v>25</v>
      </c>
      <c r="D11" s="9">
        <f>SUM(CALCULATION!AX6:AY6)</f>
        <v>31</v>
      </c>
      <c r="E11" s="10">
        <f t="shared" si="0"/>
        <v>83.78378378378379</v>
      </c>
      <c r="F11" s="9">
        <f>SUM(CALCULATION!BA6:BB6)</f>
        <v>12</v>
      </c>
      <c r="G11" s="10">
        <f t="shared" si="1"/>
        <v>85.714285714285708</v>
      </c>
      <c r="H11" s="9">
        <f>SUM(CALCULATION!BD6:BE6)</f>
        <v>37</v>
      </c>
      <c r="I11" s="10">
        <f t="shared" si="2"/>
        <v>82.222222222222214</v>
      </c>
      <c r="J11" s="9">
        <f>SUM(CALCULATION!BG6:BH6)</f>
        <v>14</v>
      </c>
      <c r="K11" s="10">
        <f t="shared" si="3"/>
        <v>93.333333333333329</v>
      </c>
      <c r="L11" s="9">
        <f>SUM(CALCULATION!BJ6:BK6)</f>
        <v>40</v>
      </c>
      <c r="M11" s="10">
        <f t="shared" si="4"/>
        <v>83.333333333333343</v>
      </c>
      <c r="N11" s="9">
        <f>SUM(CALCULATION!BM6:BN6)</f>
        <v>36</v>
      </c>
      <c r="O11" s="10">
        <f t="shared" si="5"/>
        <v>94.73684210526315</v>
      </c>
      <c r="P11" s="9">
        <f>SUM(CALCULATION!BP6:BQ6)</f>
        <v>17</v>
      </c>
      <c r="Q11" s="10">
        <f t="shared" si="6"/>
        <v>94.444444444444443</v>
      </c>
      <c r="R11" s="9">
        <f>SUM(CALCULATION!BS6:BT6)</f>
        <v>33</v>
      </c>
      <c r="S11" s="10">
        <f t="shared" si="7"/>
        <v>97.058823529411768</v>
      </c>
      <c r="T11" s="9">
        <f>SUM(CALCULATION!BV6:BW6)</f>
        <v>9</v>
      </c>
      <c r="U11" s="10">
        <f t="shared" si="8"/>
        <v>100</v>
      </c>
      <c r="V11" s="9">
        <f>SUM(CALCULATION!BY6:BZ6)</f>
        <v>46</v>
      </c>
      <c r="W11" s="10">
        <f t="shared" si="9"/>
        <v>86.79245283018868</v>
      </c>
      <c r="X11" s="9">
        <f>SUM(CALCULATION!CB6:CC6)</f>
        <v>6</v>
      </c>
      <c r="Y11" s="10">
        <f t="shared" si="10"/>
        <v>85.714285714285708</v>
      </c>
    </row>
    <row r="12" spans="1:30" ht="18" customHeight="1">
      <c r="A12" s="6">
        <v>7</v>
      </c>
      <c r="B12" s="7">
        <v>7</v>
      </c>
      <c r="C12" s="8" t="s">
        <v>26</v>
      </c>
      <c r="D12" s="9">
        <f>SUM(CALCULATION!AX7:AY7)</f>
        <v>31</v>
      </c>
      <c r="E12" s="10">
        <f t="shared" si="0"/>
        <v>83.78378378378379</v>
      </c>
      <c r="F12" s="9">
        <f>SUM(CALCULATION!BA7:BB7)</f>
        <v>14</v>
      </c>
      <c r="G12" s="10">
        <f t="shared" si="1"/>
        <v>100</v>
      </c>
      <c r="H12" s="9">
        <f>SUM(CALCULATION!BD7:BE7)</f>
        <v>38</v>
      </c>
      <c r="I12" s="10">
        <f t="shared" si="2"/>
        <v>84.444444444444443</v>
      </c>
      <c r="J12" s="9">
        <f>SUM(CALCULATION!BG7:BH7)</f>
        <v>15</v>
      </c>
      <c r="K12" s="10">
        <f t="shared" si="3"/>
        <v>100</v>
      </c>
      <c r="L12" s="9">
        <f>SUM(CALCULATION!BJ7:BK7)</f>
        <v>40</v>
      </c>
      <c r="M12" s="10">
        <f t="shared" si="4"/>
        <v>83.333333333333343</v>
      </c>
      <c r="N12" s="9">
        <f>SUM(CALCULATION!BM7:BN7)</f>
        <v>36</v>
      </c>
      <c r="O12" s="10">
        <f t="shared" si="5"/>
        <v>94.73684210526315</v>
      </c>
      <c r="P12" s="9">
        <f>SUM(CALCULATION!BP7:BQ7)</f>
        <v>18</v>
      </c>
      <c r="Q12" s="10">
        <f t="shared" si="6"/>
        <v>100</v>
      </c>
      <c r="R12" s="9">
        <f>SUM(CALCULATION!BS7:BT7)</f>
        <v>33</v>
      </c>
      <c r="S12" s="10">
        <f t="shared" si="7"/>
        <v>97.058823529411768</v>
      </c>
      <c r="T12" s="9">
        <f>SUM(CALCULATION!BV7:BW7)</f>
        <v>8</v>
      </c>
      <c r="U12" s="10">
        <f t="shared" si="8"/>
        <v>88.888888888888886</v>
      </c>
      <c r="V12" s="9">
        <f>SUM(CALCULATION!BY7:BZ7)</f>
        <v>49</v>
      </c>
      <c r="W12" s="10">
        <f t="shared" si="9"/>
        <v>92.452830188679243</v>
      </c>
      <c r="X12" s="9">
        <f>SUM(CALCULATION!CB7:CC7)</f>
        <v>7</v>
      </c>
      <c r="Y12" s="10">
        <f t="shared" si="10"/>
        <v>100</v>
      </c>
    </row>
    <row r="13" spans="1:30" ht="18" customHeight="1">
      <c r="A13" s="6">
        <v>8</v>
      </c>
      <c r="B13" s="7">
        <v>8</v>
      </c>
      <c r="C13" s="8" t="s">
        <v>27</v>
      </c>
      <c r="D13" s="9">
        <f>SUM(CALCULATION!AX8:AY8)</f>
        <v>28</v>
      </c>
      <c r="E13" s="10">
        <f t="shared" si="0"/>
        <v>75.675675675675677</v>
      </c>
      <c r="F13" s="9">
        <f>SUM(CALCULATION!BA8:BB8)</f>
        <v>12</v>
      </c>
      <c r="G13" s="10">
        <f t="shared" si="1"/>
        <v>85.714285714285708</v>
      </c>
      <c r="H13" s="9">
        <f>SUM(CALCULATION!BD8:BE8)</f>
        <v>38</v>
      </c>
      <c r="I13" s="10">
        <f t="shared" si="2"/>
        <v>84.444444444444443</v>
      </c>
      <c r="J13" s="9">
        <f>SUM(CALCULATION!BG8:BH8)</f>
        <v>15</v>
      </c>
      <c r="K13" s="10">
        <f t="shared" si="3"/>
        <v>100</v>
      </c>
      <c r="L13" s="9">
        <f>SUM(CALCULATION!BJ8:BK8)</f>
        <v>45</v>
      </c>
      <c r="M13" s="10">
        <f t="shared" si="4"/>
        <v>93.75</v>
      </c>
      <c r="N13" s="9">
        <f>SUM(CALCULATION!BM8:BN8)</f>
        <v>31</v>
      </c>
      <c r="O13" s="10">
        <f t="shared" si="5"/>
        <v>81.578947368421055</v>
      </c>
      <c r="P13" s="9">
        <f>SUM(CALCULATION!BP8:BQ8)</f>
        <v>13</v>
      </c>
      <c r="Q13" s="10">
        <f t="shared" si="6"/>
        <v>72.222222222222214</v>
      </c>
      <c r="R13" s="9">
        <f>SUM(CALCULATION!BS8:BT8)</f>
        <v>27</v>
      </c>
      <c r="S13" s="10">
        <f t="shared" si="7"/>
        <v>79.411764705882348</v>
      </c>
      <c r="T13" s="9">
        <f>SUM(CALCULATION!BV8:BW8)</f>
        <v>8</v>
      </c>
      <c r="U13" s="10">
        <f t="shared" si="8"/>
        <v>88.888888888888886</v>
      </c>
      <c r="V13" s="9">
        <f>SUM(CALCULATION!BY8:BZ8)</f>
        <v>41</v>
      </c>
      <c r="W13" s="10">
        <f t="shared" si="9"/>
        <v>77.358490566037744</v>
      </c>
      <c r="X13" s="9">
        <f>SUM(CALCULATION!CB8:CC8)</f>
        <v>6</v>
      </c>
      <c r="Y13" s="10">
        <f t="shared" si="10"/>
        <v>85.714285714285708</v>
      </c>
    </row>
    <row r="14" spans="1:30" ht="18" customHeight="1">
      <c r="A14" s="6">
        <v>9</v>
      </c>
      <c r="B14" s="7">
        <v>9</v>
      </c>
      <c r="C14" s="8" t="s">
        <v>28</v>
      </c>
      <c r="D14" s="9">
        <f>SUM(CALCULATION!AX9:AY9)</f>
        <v>29</v>
      </c>
      <c r="E14" s="10">
        <f t="shared" si="0"/>
        <v>78.378378378378372</v>
      </c>
      <c r="F14" s="9">
        <f>SUM(CALCULATION!BA9:BB9)</f>
        <v>12</v>
      </c>
      <c r="G14" s="10">
        <f t="shared" si="1"/>
        <v>85.714285714285708</v>
      </c>
      <c r="H14" s="9">
        <f>SUM(CALCULATION!BD9:BE9)</f>
        <v>31</v>
      </c>
      <c r="I14" s="10">
        <f t="shared" si="2"/>
        <v>68.888888888888886</v>
      </c>
      <c r="J14" s="9">
        <f>SUM(CALCULATION!BG9:BH9)</f>
        <v>13</v>
      </c>
      <c r="K14" s="10">
        <f t="shared" si="3"/>
        <v>86.666666666666671</v>
      </c>
      <c r="L14" s="9">
        <f>SUM(CALCULATION!BJ9:BK9)</f>
        <v>36</v>
      </c>
      <c r="M14" s="10">
        <f t="shared" si="4"/>
        <v>75</v>
      </c>
      <c r="N14" s="9">
        <f>SUM(CALCULATION!BM9:BN9)</f>
        <v>32</v>
      </c>
      <c r="O14" s="10">
        <f t="shared" si="5"/>
        <v>84.210526315789465</v>
      </c>
      <c r="P14" s="9">
        <f>SUM(CALCULATION!BP9:BQ9)</f>
        <v>12</v>
      </c>
      <c r="Q14" s="10">
        <f t="shared" si="6"/>
        <v>66.666666666666657</v>
      </c>
      <c r="R14" s="9">
        <f>SUM(CALCULATION!BS9:BT9)</f>
        <v>27</v>
      </c>
      <c r="S14" s="10">
        <f t="shared" si="7"/>
        <v>79.411764705882348</v>
      </c>
      <c r="T14" s="9">
        <f>SUM(CALCULATION!BV9:BW9)</f>
        <v>5</v>
      </c>
      <c r="U14" s="10">
        <f t="shared" si="8"/>
        <v>55.555555555555557</v>
      </c>
      <c r="V14" s="9">
        <f>SUM(CALCULATION!BY9:BZ9)</f>
        <v>41</v>
      </c>
      <c r="W14" s="10">
        <f t="shared" si="9"/>
        <v>77.358490566037744</v>
      </c>
      <c r="X14" s="9">
        <f>SUM(CALCULATION!CB9:CC9)</f>
        <v>5</v>
      </c>
      <c r="Y14" s="10">
        <f t="shared" si="10"/>
        <v>71.428571428571431</v>
      </c>
    </row>
    <row r="15" spans="1:30" ht="18" customHeight="1">
      <c r="A15" s="6">
        <v>10</v>
      </c>
      <c r="B15" s="7">
        <v>10</v>
      </c>
      <c r="C15" s="11" t="s">
        <v>29</v>
      </c>
      <c r="D15" s="9">
        <f>SUM(CALCULATION!AX10:AY10)</f>
        <v>22</v>
      </c>
      <c r="E15" s="10">
        <f t="shared" si="0"/>
        <v>59.45945945945946</v>
      </c>
      <c r="F15" s="9">
        <f>SUM(CALCULATION!BA10:BB10)</f>
        <v>14</v>
      </c>
      <c r="G15" s="10">
        <f t="shared" si="1"/>
        <v>100</v>
      </c>
      <c r="H15" s="9">
        <f>SUM(CALCULATION!BD10:BE10)</f>
        <v>30</v>
      </c>
      <c r="I15" s="10">
        <f t="shared" si="2"/>
        <v>66.666666666666657</v>
      </c>
      <c r="J15" s="9">
        <f>SUM(CALCULATION!BG10:BH10)</f>
        <v>7</v>
      </c>
      <c r="K15" s="10">
        <f t="shared" si="3"/>
        <v>46.666666666666664</v>
      </c>
      <c r="L15" s="9">
        <f>SUM(CALCULATION!BJ10:BK10)</f>
        <v>38</v>
      </c>
      <c r="M15" s="10">
        <f t="shared" si="4"/>
        <v>79.166666666666657</v>
      </c>
      <c r="N15" s="9">
        <f>SUM(CALCULATION!BM10:BN10)</f>
        <v>31</v>
      </c>
      <c r="O15" s="10">
        <f t="shared" si="5"/>
        <v>81.578947368421055</v>
      </c>
      <c r="P15" s="9">
        <f>SUM(CALCULATION!BP10:BQ10)</f>
        <v>18</v>
      </c>
      <c r="Q15" s="10">
        <f t="shared" si="6"/>
        <v>100</v>
      </c>
      <c r="R15" s="9">
        <f>SUM(CALCULATION!BS10:BT10)</f>
        <v>25</v>
      </c>
      <c r="S15" s="10">
        <f t="shared" si="7"/>
        <v>73.529411764705884</v>
      </c>
      <c r="T15" s="9">
        <f>SUM(CALCULATION!BV10:BW10)</f>
        <v>7</v>
      </c>
      <c r="U15" s="10">
        <f t="shared" si="8"/>
        <v>77.777777777777786</v>
      </c>
      <c r="V15" s="9">
        <f>SUM(CALCULATION!BY10:BZ10)</f>
        <v>37</v>
      </c>
      <c r="W15" s="10">
        <f t="shared" si="9"/>
        <v>69.811320754716974</v>
      </c>
      <c r="X15" s="9">
        <f>SUM(CALCULATION!CB10:CC10)</f>
        <v>5</v>
      </c>
      <c r="Y15" s="10">
        <f t="shared" si="10"/>
        <v>71.428571428571431</v>
      </c>
    </row>
    <row r="16" spans="1:30" ht="18" customHeight="1">
      <c r="A16" s="6">
        <v>11</v>
      </c>
      <c r="B16" s="7">
        <v>11</v>
      </c>
      <c r="C16" s="8" t="s">
        <v>30</v>
      </c>
      <c r="D16" s="9">
        <f>SUM(CALCULATION!AX11:AY11)</f>
        <v>35</v>
      </c>
      <c r="E16" s="10">
        <f t="shared" si="0"/>
        <v>94.594594594594597</v>
      </c>
      <c r="F16" s="9">
        <f>SUM(CALCULATION!BA11:BB11)</f>
        <v>14</v>
      </c>
      <c r="G16" s="10">
        <f t="shared" si="1"/>
        <v>100</v>
      </c>
      <c r="H16" s="9">
        <f>SUM(CALCULATION!BD11:BE11)</f>
        <v>39</v>
      </c>
      <c r="I16" s="10">
        <f t="shared" si="2"/>
        <v>86.666666666666671</v>
      </c>
      <c r="J16" s="9">
        <f>SUM(CALCULATION!BG11:BH11)</f>
        <v>14</v>
      </c>
      <c r="K16" s="10">
        <f t="shared" si="3"/>
        <v>93.333333333333329</v>
      </c>
      <c r="L16" s="9">
        <f>SUM(CALCULATION!BJ11:BK11)</f>
        <v>46</v>
      </c>
      <c r="M16" s="10">
        <f t="shared" si="4"/>
        <v>95.833333333333343</v>
      </c>
      <c r="N16" s="9">
        <f>SUM(CALCULATION!BM11:BN11)</f>
        <v>37</v>
      </c>
      <c r="O16" s="10">
        <f t="shared" si="5"/>
        <v>97.368421052631575</v>
      </c>
      <c r="P16" s="9">
        <f>SUM(CALCULATION!BP11:BQ11)</f>
        <v>18</v>
      </c>
      <c r="Q16" s="10">
        <f t="shared" si="6"/>
        <v>100</v>
      </c>
      <c r="R16" s="9">
        <f>SUM(CALCULATION!BS11:BT11)</f>
        <v>32</v>
      </c>
      <c r="S16" s="10">
        <f t="shared" si="7"/>
        <v>94.117647058823522</v>
      </c>
      <c r="T16" s="9">
        <f>SUM(CALCULATION!BV11:BW11)</f>
        <v>9</v>
      </c>
      <c r="U16" s="10">
        <f t="shared" si="8"/>
        <v>100</v>
      </c>
      <c r="V16" s="9">
        <f>SUM(CALCULATION!BY11:BZ11)</f>
        <v>49</v>
      </c>
      <c r="W16" s="10">
        <f t="shared" si="9"/>
        <v>92.452830188679243</v>
      </c>
      <c r="X16" s="9">
        <f>SUM(CALCULATION!CB11:CC11)</f>
        <v>6</v>
      </c>
      <c r="Y16" s="10">
        <f t="shared" si="10"/>
        <v>85.714285714285708</v>
      </c>
    </row>
    <row r="17" spans="1:25" ht="18" customHeight="1">
      <c r="A17" s="6">
        <v>12</v>
      </c>
      <c r="B17" s="7">
        <v>12</v>
      </c>
      <c r="C17" s="8" t="s">
        <v>31</v>
      </c>
      <c r="D17" s="9">
        <f>SUM(CALCULATION!AX12:AY12)</f>
        <v>24</v>
      </c>
      <c r="E17" s="10">
        <f t="shared" si="0"/>
        <v>64.86486486486487</v>
      </c>
      <c r="F17" s="9">
        <f>SUM(CALCULATION!BA12:BB12)</f>
        <v>12</v>
      </c>
      <c r="G17" s="10">
        <f t="shared" si="1"/>
        <v>85.714285714285708</v>
      </c>
      <c r="H17" s="9">
        <f>SUM(CALCULATION!BD12:BE12)</f>
        <v>35</v>
      </c>
      <c r="I17" s="10">
        <f t="shared" si="2"/>
        <v>77.777777777777786</v>
      </c>
      <c r="J17" s="9">
        <f>SUM(CALCULATION!BG12:BH12)</f>
        <v>13</v>
      </c>
      <c r="K17" s="10">
        <f t="shared" si="3"/>
        <v>86.666666666666671</v>
      </c>
      <c r="L17" s="9">
        <f>SUM(CALCULATION!BJ12:BK12)</f>
        <v>35</v>
      </c>
      <c r="M17" s="10">
        <f t="shared" si="4"/>
        <v>72.916666666666657</v>
      </c>
      <c r="N17" s="9">
        <f>SUM(CALCULATION!BM12:BN12)</f>
        <v>33</v>
      </c>
      <c r="O17" s="10">
        <f t="shared" si="5"/>
        <v>86.842105263157904</v>
      </c>
      <c r="P17" s="9">
        <f>SUM(CALCULATION!BP12:BQ12)</f>
        <v>13</v>
      </c>
      <c r="Q17" s="10">
        <f t="shared" si="6"/>
        <v>72.222222222222214</v>
      </c>
      <c r="R17" s="9">
        <f>SUM(CALCULATION!BS12:BT12)</f>
        <v>26</v>
      </c>
      <c r="S17" s="10">
        <f t="shared" si="7"/>
        <v>76.470588235294116</v>
      </c>
      <c r="T17" s="9">
        <f>SUM(CALCULATION!BV12:BW12)</f>
        <v>8</v>
      </c>
      <c r="U17" s="10">
        <f t="shared" si="8"/>
        <v>88.888888888888886</v>
      </c>
      <c r="V17" s="9">
        <f>SUM(CALCULATION!BY12:BZ12)</f>
        <v>36</v>
      </c>
      <c r="W17" s="10">
        <f t="shared" si="9"/>
        <v>67.924528301886795</v>
      </c>
      <c r="X17" s="9">
        <f>SUM(CALCULATION!CB12:CC12)</f>
        <v>7</v>
      </c>
      <c r="Y17" s="10">
        <f t="shared" si="10"/>
        <v>100</v>
      </c>
    </row>
    <row r="18" spans="1:25" ht="18" customHeight="1">
      <c r="A18" s="6">
        <v>13</v>
      </c>
      <c r="B18" s="7">
        <v>13</v>
      </c>
      <c r="C18" s="8" t="s">
        <v>32</v>
      </c>
      <c r="D18" s="9">
        <f>SUM(CALCULATION!AX13:AY13)</f>
        <v>31</v>
      </c>
      <c r="E18" s="10">
        <f t="shared" si="0"/>
        <v>83.78378378378379</v>
      </c>
      <c r="F18" s="9">
        <f>SUM(CALCULATION!BA13:BB13)</f>
        <v>14</v>
      </c>
      <c r="G18" s="10">
        <f t="shared" si="1"/>
        <v>100</v>
      </c>
      <c r="H18" s="9">
        <f>SUM(CALCULATION!BD13:BE13)</f>
        <v>41</v>
      </c>
      <c r="I18" s="10" t="s">
        <v>123</v>
      </c>
      <c r="J18" s="9">
        <f>SUM(CALCULATION!BG13:BH13)</f>
        <v>15</v>
      </c>
      <c r="K18" s="10">
        <f t="shared" si="3"/>
        <v>100</v>
      </c>
      <c r="L18" s="9">
        <f>SUM(CALCULATION!BJ13:BK13)</f>
        <v>47</v>
      </c>
      <c r="M18" s="10">
        <f t="shared" si="4"/>
        <v>97.916666666666657</v>
      </c>
      <c r="N18" s="9">
        <f>SUM(CALCULATION!BM13:BN13)</f>
        <v>35</v>
      </c>
      <c r="O18" s="10">
        <f t="shared" si="5"/>
        <v>92.10526315789474</v>
      </c>
      <c r="P18" s="9">
        <f>SUM(CALCULATION!BP13:BQ13)</f>
        <v>18</v>
      </c>
      <c r="Q18" s="10">
        <f t="shared" si="6"/>
        <v>100</v>
      </c>
      <c r="R18" s="9">
        <f>SUM(CALCULATION!BS13:BT13)</f>
        <v>28</v>
      </c>
      <c r="S18" s="10">
        <f t="shared" si="7"/>
        <v>82.35294117647058</v>
      </c>
      <c r="T18" s="9">
        <f>SUM(CALCULATION!BV13:BW13)</f>
        <v>6</v>
      </c>
      <c r="U18" s="10">
        <f t="shared" si="8"/>
        <v>66.666666666666657</v>
      </c>
      <c r="V18" s="9">
        <f>SUM(CALCULATION!BY13:BZ13)</f>
        <v>45</v>
      </c>
      <c r="W18" s="10">
        <f t="shared" si="9"/>
        <v>84.905660377358487</v>
      </c>
      <c r="X18" s="9">
        <f>SUM(CALCULATION!CB13:CC13)</f>
        <v>6</v>
      </c>
      <c r="Y18" s="10">
        <f t="shared" si="10"/>
        <v>85.714285714285708</v>
      </c>
    </row>
    <row r="19" spans="1:25" ht="22.5">
      <c r="A19" s="6">
        <v>14</v>
      </c>
      <c r="B19" s="7">
        <v>14</v>
      </c>
      <c r="C19" s="8" t="s">
        <v>33</v>
      </c>
      <c r="D19" s="9">
        <f>SUM(CALCULATION!AX14:AY14)</f>
        <v>36</v>
      </c>
      <c r="E19" s="10">
        <f t="shared" si="0"/>
        <v>97.297297297297305</v>
      </c>
      <c r="F19" s="9">
        <f>SUM(CALCULATION!BA14:BB14)</f>
        <v>14</v>
      </c>
      <c r="G19" s="10">
        <f t="shared" si="1"/>
        <v>100</v>
      </c>
      <c r="H19" s="9">
        <f>SUM(CALCULATION!BD14:BE14)</f>
        <v>41</v>
      </c>
      <c r="I19" s="10">
        <f t="shared" si="2"/>
        <v>91.111111111111114</v>
      </c>
      <c r="J19" s="9">
        <f>SUM(CALCULATION!BG14:BH14)</f>
        <v>15</v>
      </c>
      <c r="K19" s="10">
        <f t="shared" si="3"/>
        <v>100</v>
      </c>
      <c r="L19" s="9">
        <f>SUM(CALCULATION!BJ14:BK14)</f>
        <v>48</v>
      </c>
      <c r="M19" s="10">
        <f t="shared" si="4"/>
        <v>100</v>
      </c>
      <c r="N19" s="9">
        <f>SUM(CALCULATION!BM14:BN14)</f>
        <v>38</v>
      </c>
      <c r="O19" s="10">
        <f t="shared" si="5"/>
        <v>100</v>
      </c>
      <c r="P19" s="9">
        <f>SUM(CALCULATION!BP14:BQ14)</f>
        <v>18</v>
      </c>
      <c r="Q19" s="10">
        <f t="shared" si="6"/>
        <v>100</v>
      </c>
      <c r="R19" s="9">
        <f>SUM(CALCULATION!BS14:BT14)</f>
        <v>33</v>
      </c>
      <c r="S19" s="10">
        <f t="shared" si="7"/>
        <v>97.058823529411768</v>
      </c>
      <c r="T19" s="9">
        <f>SUM(CALCULATION!BV14:BW14)</f>
        <v>9</v>
      </c>
      <c r="U19" s="10">
        <f t="shared" si="8"/>
        <v>100</v>
      </c>
      <c r="V19" s="9">
        <f>SUM(CALCULATION!BY14:BZ14)</f>
        <v>50</v>
      </c>
      <c r="W19" s="10">
        <f t="shared" si="9"/>
        <v>94.339622641509436</v>
      </c>
      <c r="X19" s="9">
        <f>SUM(CALCULATION!CB14:CC14)</f>
        <v>5</v>
      </c>
      <c r="Y19" s="10">
        <f t="shared" si="10"/>
        <v>71.428571428571431</v>
      </c>
    </row>
    <row r="20" spans="1:25" ht="18" customHeight="1">
      <c r="A20" s="6">
        <v>15</v>
      </c>
      <c r="B20" s="7">
        <v>15</v>
      </c>
      <c r="C20" s="8" t="s">
        <v>34</v>
      </c>
      <c r="D20" s="9">
        <f>SUM(CALCULATION!AX15:AY15)</f>
        <v>28</v>
      </c>
      <c r="E20" s="10">
        <f t="shared" si="0"/>
        <v>75.675675675675677</v>
      </c>
      <c r="F20" s="9">
        <f>SUM(CALCULATION!BA15:BB15)</f>
        <v>14</v>
      </c>
      <c r="G20" s="10">
        <f t="shared" si="1"/>
        <v>100</v>
      </c>
      <c r="H20" s="9">
        <f>SUM(CALCULATION!BD15:BE15)</f>
        <v>34</v>
      </c>
      <c r="I20" s="10">
        <f t="shared" si="2"/>
        <v>75.555555555555557</v>
      </c>
      <c r="J20" s="9">
        <f>SUM(CALCULATION!BG15:BH15)</f>
        <v>11</v>
      </c>
      <c r="K20" s="10">
        <f t="shared" si="3"/>
        <v>73.333333333333329</v>
      </c>
      <c r="L20" s="9">
        <f>SUM(CALCULATION!BJ15:BK15)</f>
        <v>38</v>
      </c>
      <c r="M20" s="10">
        <f t="shared" si="4"/>
        <v>79.166666666666657</v>
      </c>
      <c r="N20" s="9">
        <f>SUM(CALCULATION!BM15:BN15)</f>
        <v>33</v>
      </c>
      <c r="O20" s="10">
        <f t="shared" si="5"/>
        <v>86.842105263157904</v>
      </c>
      <c r="P20" s="9">
        <f>SUM(CALCULATION!BP15:BQ15)</f>
        <v>13</v>
      </c>
      <c r="Q20" s="10">
        <f t="shared" si="6"/>
        <v>72.222222222222214</v>
      </c>
      <c r="R20" s="9">
        <f>SUM(CALCULATION!BS15:BT15)</f>
        <v>25</v>
      </c>
      <c r="S20" s="10">
        <f t="shared" si="7"/>
        <v>73.529411764705884</v>
      </c>
      <c r="T20" s="9">
        <f>SUM(CALCULATION!BV15:BW15)</f>
        <v>7</v>
      </c>
      <c r="U20" s="10">
        <f t="shared" si="8"/>
        <v>77.777777777777786</v>
      </c>
      <c r="V20" s="9">
        <f>SUM(CALCULATION!BY15:BZ15)</f>
        <v>40</v>
      </c>
      <c r="W20" s="10">
        <f t="shared" si="9"/>
        <v>75.471698113207552</v>
      </c>
      <c r="X20" s="9">
        <f>SUM(CALCULATION!CB15:CC15)</f>
        <v>6</v>
      </c>
      <c r="Y20" s="10">
        <f t="shared" si="10"/>
        <v>85.714285714285708</v>
      </c>
    </row>
    <row r="21" spans="1:25" ht="18" customHeight="1">
      <c r="A21" s="6">
        <v>16</v>
      </c>
      <c r="B21" s="7">
        <v>16</v>
      </c>
      <c r="C21" s="8" t="s">
        <v>35</v>
      </c>
      <c r="D21" s="9">
        <f>SUM(CALCULATION!AX16:AY16)</f>
        <v>35</v>
      </c>
      <c r="E21" s="10">
        <f t="shared" si="0"/>
        <v>94.594594594594597</v>
      </c>
      <c r="F21" s="9">
        <f>SUM(CALCULATION!BA16:BB16)</f>
        <v>12</v>
      </c>
      <c r="G21" s="10">
        <f t="shared" si="1"/>
        <v>85.714285714285708</v>
      </c>
      <c r="H21" s="9">
        <f>SUM(CALCULATION!BD16:BE16)</f>
        <v>41</v>
      </c>
      <c r="I21" s="10">
        <f t="shared" si="2"/>
        <v>91.111111111111114</v>
      </c>
      <c r="J21" s="9">
        <f>SUM(CALCULATION!BG16:BH16)</f>
        <v>13</v>
      </c>
      <c r="K21" s="10">
        <f t="shared" si="3"/>
        <v>86.666666666666671</v>
      </c>
      <c r="L21" s="9">
        <f>SUM(CALCULATION!BJ16:BK16)</f>
        <v>42</v>
      </c>
      <c r="M21" s="10">
        <f t="shared" si="4"/>
        <v>87.5</v>
      </c>
      <c r="N21" s="9">
        <f>SUM(CALCULATION!BM16:BN16)</f>
        <v>36</v>
      </c>
      <c r="O21" s="10">
        <f t="shared" si="5"/>
        <v>94.73684210526315</v>
      </c>
      <c r="P21" s="9">
        <f>SUM(CALCULATION!BP16:BQ16)</f>
        <v>17</v>
      </c>
      <c r="Q21" s="10">
        <f t="shared" si="6"/>
        <v>94.444444444444443</v>
      </c>
      <c r="R21" s="9">
        <f>SUM(CALCULATION!BS16:BT16)</f>
        <v>31</v>
      </c>
      <c r="S21" s="10">
        <f t="shared" si="7"/>
        <v>91.17647058823529</v>
      </c>
      <c r="T21" s="9">
        <f>SUM(CALCULATION!BV16:BW16)</f>
        <v>9</v>
      </c>
      <c r="U21" s="10">
        <f t="shared" si="8"/>
        <v>100</v>
      </c>
      <c r="V21" s="9">
        <f>SUM(CALCULATION!BY16:BZ16)</f>
        <v>47</v>
      </c>
      <c r="W21" s="10">
        <f t="shared" si="9"/>
        <v>88.679245283018872</v>
      </c>
      <c r="X21" s="9">
        <f>SUM(CALCULATION!CB16:CC16)</f>
        <v>4</v>
      </c>
      <c r="Y21" s="10">
        <f t="shared" si="10"/>
        <v>57.142857142857139</v>
      </c>
    </row>
    <row r="22" spans="1:25" ht="18" customHeight="1">
      <c r="A22" s="6">
        <v>17</v>
      </c>
      <c r="B22" s="7">
        <v>17</v>
      </c>
      <c r="C22" s="8" t="s">
        <v>36</v>
      </c>
      <c r="D22" s="9">
        <f>SUM(CALCULATION!AX17:AY17)</f>
        <v>35</v>
      </c>
      <c r="E22" s="10">
        <f t="shared" si="0"/>
        <v>94.594594594594597</v>
      </c>
      <c r="F22" s="9">
        <f>SUM(CALCULATION!BA17:BB17)</f>
        <v>14</v>
      </c>
      <c r="G22" s="10">
        <f t="shared" si="1"/>
        <v>100</v>
      </c>
      <c r="H22" s="9">
        <f>SUM(CALCULATION!BD17:BE17)</f>
        <v>41</v>
      </c>
      <c r="I22" s="10">
        <f t="shared" si="2"/>
        <v>91.111111111111114</v>
      </c>
      <c r="J22" s="9">
        <f>SUM(CALCULATION!BG17:BH17)</f>
        <v>14</v>
      </c>
      <c r="K22" s="10">
        <f t="shared" si="3"/>
        <v>93.333333333333329</v>
      </c>
      <c r="L22" s="9">
        <f>SUM(CALCULATION!BJ17:BK17)</f>
        <v>48</v>
      </c>
      <c r="M22" s="10">
        <f t="shared" si="4"/>
        <v>100</v>
      </c>
      <c r="N22" s="9">
        <f>SUM(CALCULATION!BM17:BN17)</f>
        <v>32</v>
      </c>
      <c r="O22" s="10">
        <f t="shared" si="5"/>
        <v>84.210526315789465</v>
      </c>
      <c r="P22" s="9">
        <f>SUM(CALCULATION!BP17:BQ17)</f>
        <v>18</v>
      </c>
      <c r="Q22" s="10">
        <f t="shared" si="6"/>
        <v>100</v>
      </c>
      <c r="R22" s="9">
        <f>SUM(CALCULATION!BS17:BT17)</f>
        <v>33</v>
      </c>
      <c r="S22" s="10">
        <f t="shared" si="7"/>
        <v>97.058823529411768</v>
      </c>
      <c r="T22" s="9">
        <f>SUM(CALCULATION!BV17:BW17)</f>
        <v>9</v>
      </c>
      <c r="U22" s="10">
        <f t="shared" si="8"/>
        <v>100</v>
      </c>
      <c r="V22" s="9">
        <f>SUM(CALCULATION!BY17:BZ17)</f>
        <v>51</v>
      </c>
      <c r="W22" s="10">
        <f t="shared" si="9"/>
        <v>96.226415094339629</v>
      </c>
      <c r="X22" s="9">
        <f>SUM(CALCULATION!CB17:CC17)</f>
        <v>6</v>
      </c>
      <c r="Y22" s="10">
        <f t="shared" si="10"/>
        <v>85.714285714285708</v>
      </c>
    </row>
    <row r="23" spans="1:25" ht="18" customHeight="1">
      <c r="A23" s="6">
        <v>18</v>
      </c>
      <c r="B23" s="7">
        <v>18</v>
      </c>
      <c r="C23" s="8" t="s">
        <v>37</v>
      </c>
      <c r="D23" s="9">
        <f>SUM(CALCULATION!AX18:AY18)</f>
        <v>28</v>
      </c>
      <c r="E23" s="10">
        <f t="shared" si="0"/>
        <v>75.675675675675677</v>
      </c>
      <c r="F23" s="9">
        <f>SUM(CALCULATION!BA18:BB18)</f>
        <v>12</v>
      </c>
      <c r="G23" s="10">
        <f t="shared" ref="G23:G40" si="11">F23/16*100</f>
        <v>75</v>
      </c>
      <c r="H23" s="9">
        <f>SUM(CALCULATION!BD18:BE18)</f>
        <v>35</v>
      </c>
      <c r="I23" s="10">
        <f t="shared" si="2"/>
        <v>77.777777777777786</v>
      </c>
      <c r="J23" s="9">
        <f>SUM(CALCULATION!BG18:BH18)</f>
        <v>10</v>
      </c>
      <c r="K23" s="10">
        <f t="shared" si="3"/>
        <v>66.666666666666657</v>
      </c>
      <c r="L23" s="9">
        <f>SUM(CALCULATION!BJ18:BK18)</f>
        <v>35</v>
      </c>
      <c r="M23" s="10">
        <f t="shared" si="4"/>
        <v>72.916666666666657</v>
      </c>
      <c r="N23" s="9">
        <f>SUM(CALCULATION!BM18:BN18)</f>
        <v>33</v>
      </c>
      <c r="O23" s="10">
        <f t="shared" si="5"/>
        <v>86.842105263157904</v>
      </c>
      <c r="P23" s="9">
        <f>SUM(CALCULATION!BP18:BQ18)</f>
        <v>16</v>
      </c>
      <c r="Q23" s="10">
        <f>P23/17*100</f>
        <v>94.117647058823522</v>
      </c>
      <c r="R23" s="9">
        <f>SUM(CALCULATION!BS18:BT18)</f>
        <v>25</v>
      </c>
      <c r="S23" s="10">
        <f t="shared" si="7"/>
        <v>73.529411764705884</v>
      </c>
      <c r="T23" s="9">
        <f>SUM(CALCULATION!BV18:BW18)</f>
        <v>7</v>
      </c>
      <c r="U23" s="10">
        <f t="shared" si="8"/>
        <v>77.777777777777786</v>
      </c>
      <c r="V23" s="9">
        <f>SUM(CALCULATION!BY18:BZ18)</f>
        <v>35</v>
      </c>
      <c r="W23" s="10">
        <f t="shared" si="9"/>
        <v>66.037735849056602</v>
      </c>
      <c r="X23" s="9">
        <f>SUM(CALCULATION!CB18:CC18)</f>
        <v>7</v>
      </c>
      <c r="Y23" s="10">
        <f t="shared" ref="Y23:Y40" si="12">X23/8*100</f>
        <v>87.5</v>
      </c>
    </row>
    <row r="24" spans="1:25" ht="18" customHeight="1">
      <c r="A24" s="6">
        <v>19</v>
      </c>
      <c r="B24" s="7">
        <v>19</v>
      </c>
      <c r="C24" s="8" t="s">
        <v>38</v>
      </c>
      <c r="D24" s="9">
        <f>SUM(CALCULATION!AX19:AY19)</f>
        <v>29</v>
      </c>
      <c r="E24" s="10">
        <f t="shared" si="0"/>
        <v>78.378378378378372</v>
      </c>
      <c r="F24" s="9">
        <f>SUM(CALCULATION!BA19:BB19)</f>
        <v>12</v>
      </c>
      <c r="G24" s="10">
        <f t="shared" si="11"/>
        <v>75</v>
      </c>
      <c r="H24" s="9">
        <f>SUM(CALCULATION!BD19:BE19)</f>
        <v>42</v>
      </c>
      <c r="I24" s="10">
        <f t="shared" si="2"/>
        <v>93.333333333333329</v>
      </c>
      <c r="J24" s="9">
        <f>SUM(CALCULATION!BG19:BH19)</f>
        <v>13</v>
      </c>
      <c r="K24" s="10">
        <f t="shared" si="3"/>
        <v>86.666666666666671</v>
      </c>
      <c r="L24" s="9">
        <f>SUM(CALCULATION!BJ19:BK19)</f>
        <v>45</v>
      </c>
      <c r="M24" s="10">
        <f t="shared" si="4"/>
        <v>93.75</v>
      </c>
      <c r="N24" s="9">
        <f>SUM(CALCULATION!BM19:BN19)</f>
        <v>35</v>
      </c>
      <c r="O24" s="10">
        <f t="shared" si="5"/>
        <v>92.10526315789474</v>
      </c>
      <c r="P24" s="9">
        <f>SUM(CALCULATION!BP19:BQ19)</f>
        <v>15</v>
      </c>
      <c r="Q24" s="10">
        <f t="shared" ref="Q24:Q40" si="13">P24/17*100</f>
        <v>88.235294117647058</v>
      </c>
      <c r="R24" s="9">
        <f>SUM(CALCULATION!BS19:BT19)</f>
        <v>31</v>
      </c>
      <c r="S24" s="10">
        <f t="shared" si="7"/>
        <v>91.17647058823529</v>
      </c>
      <c r="T24" s="9">
        <f>SUM(CALCULATION!BV19:BW19)</f>
        <v>9</v>
      </c>
      <c r="U24" s="10">
        <f t="shared" si="8"/>
        <v>100</v>
      </c>
      <c r="V24" s="9">
        <f>SUM(CALCULATION!BY19:BZ19)</f>
        <v>42</v>
      </c>
      <c r="W24" s="10">
        <f t="shared" si="9"/>
        <v>79.245283018867923</v>
      </c>
      <c r="X24" s="9">
        <f>SUM(CALCULATION!CB19:CC19)</f>
        <v>6</v>
      </c>
      <c r="Y24" s="10">
        <f t="shared" si="12"/>
        <v>75</v>
      </c>
    </row>
    <row r="25" spans="1:25" ht="18" customHeight="1">
      <c r="A25" s="6">
        <v>20</v>
      </c>
      <c r="B25" s="7">
        <v>20</v>
      </c>
      <c r="C25" s="8" t="s">
        <v>39</v>
      </c>
      <c r="D25" s="9">
        <f>SUM(CALCULATION!AX20:AY20)</f>
        <v>26</v>
      </c>
      <c r="E25" s="10">
        <f t="shared" si="0"/>
        <v>70.270270270270274</v>
      </c>
      <c r="F25" s="9">
        <f>SUM(CALCULATION!BA20:BB20)</f>
        <v>14</v>
      </c>
      <c r="G25" s="10">
        <f t="shared" si="11"/>
        <v>87.5</v>
      </c>
      <c r="H25" s="9">
        <f>SUM(CALCULATION!BD20:BE20)</f>
        <v>37</v>
      </c>
      <c r="I25" s="10">
        <f t="shared" si="2"/>
        <v>82.222222222222214</v>
      </c>
      <c r="J25" s="9">
        <f>SUM(CALCULATION!BG20:BH20)</f>
        <v>11</v>
      </c>
      <c r="K25" s="10">
        <f t="shared" si="3"/>
        <v>73.333333333333329</v>
      </c>
      <c r="L25" s="9">
        <f>SUM(CALCULATION!BJ20:BK20)</f>
        <v>42</v>
      </c>
      <c r="M25" s="10">
        <f t="shared" si="4"/>
        <v>87.5</v>
      </c>
      <c r="N25" s="9">
        <f>SUM(CALCULATION!BM20:BN20)</f>
        <v>33</v>
      </c>
      <c r="O25" s="10">
        <f t="shared" si="5"/>
        <v>86.842105263157904</v>
      </c>
      <c r="P25" s="9">
        <f>SUM(CALCULATION!BP20:BQ20)</f>
        <v>14</v>
      </c>
      <c r="Q25" s="10">
        <f t="shared" si="13"/>
        <v>82.35294117647058</v>
      </c>
      <c r="R25" s="9">
        <f>SUM(CALCULATION!BS20:BT20)</f>
        <v>28</v>
      </c>
      <c r="S25" s="10">
        <f t="shared" si="7"/>
        <v>82.35294117647058</v>
      </c>
      <c r="T25" s="9">
        <f>SUM(CALCULATION!BV20:BW20)</f>
        <v>9</v>
      </c>
      <c r="U25" s="10">
        <f t="shared" si="8"/>
        <v>100</v>
      </c>
      <c r="V25" s="9">
        <f>SUM(CALCULATION!BY20:BZ20)</f>
        <v>37</v>
      </c>
      <c r="W25" s="10">
        <f t="shared" si="9"/>
        <v>69.811320754716974</v>
      </c>
      <c r="X25" s="9">
        <f>SUM(CALCULATION!CB20:CC20)</f>
        <v>7</v>
      </c>
      <c r="Y25" s="10">
        <f t="shared" si="12"/>
        <v>87.5</v>
      </c>
    </row>
    <row r="26" spans="1:25" ht="18" customHeight="1">
      <c r="A26" s="6">
        <v>21</v>
      </c>
      <c r="B26" s="7">
        <v>21</v>
      </c>
      <c r="C26" s="8" t="s">
        <v>40</v>
      </c>
      <c r="D26" s="9">
        <f>SUM(CALCULATION!AX21:AY21)</f>
        <v>32</v>
      </c>
      <c r="E26" s="10">
        <f t="shared" si="0"/>
        <v>86.486486486486484</v>
      </c>
      <c r="F26" s="9">
        <f>SUM(CALCULATION!BA21:BB21)</f>
        <v>16</v>
      </c>
      <c r="G26" s="10">
        <f t="shared" si="11"/>
        <v>100</v>
      </c>
      <c r="H26" s="9">
        <f>SUM(CALCULATION!BD21:BE21)</f>
        <v>42</v>
      </c>
      <c r="I26" s="10">
        <f t="shared" si="2"/>
        <v>93.333333333333329</v>
      </c>
      <c r="J26" s="9">
        <f>SUM(CALCULATION!BG21:BH21)</f>
        <v>15</v>
      </c>
      <c r="K26" s="10">
        <f t="shared" si="3"/>
        <v>100</v>
      </c>
      <c r="L26" s="9">
        <f>SUM(CALCULATION!BJ21:BK21)</f>
        <v>45</v>
      </c>
      <c r="M26" s="10">
        <f t="shared" si="4"/>
        <v>93.75</v>
      </c>
      <c r="N26" s="9">
        <f>SUM(CALCULATION!BM21:BN21)</f>
        <v>35</v>
      </c>
      <c r="O26" s="10">
        <f t="shared" si="5"/>
        <v>92.10526315789474</v>
      </c>
      <c r="P26" s="9">
        <f>SUM(CALCULATION!BP21:BQ21)</f>
        <v>14</v>
      </c>
      <c r="Q26" s="10">
        <f t="shared" si="13"/>
        <v>82.35294117647058</v>
      </c>
      <c r="R26" s="9">
        <f>SUM(CALCULATION!BS21:BT21)</f>
        <v>33</v>
      </c>
      <c r="S26" s="10">
        <f t="shared" si="7"/>
        <v>97.058823529411768</v>
      </c>
      <c r="T26" s="9">
        <f>SUM(CALCULATION!BV21:BW21)</f>
        <v>9</v>
      </c>
      <c r="U26" s="10">
        <f t="shared" si="8"/>
        <v>100</v>
      </c>
      <c r="V26" s="9">
        <f>SUM(CALCULATION!BY21:BZ21)</f>
        <v>47</v>
      </c>
      <c r="W26" s="10">
        <f t="shared" si="9"/>
        <v>88.679245283018872</v>
      </c>
      <c r="X26" s="9">
        <f>SUM(CALCULATION!CB21:CC21)</f>
        <v>7</v>
      </c>
      <c r="Y26" s="10">
        <f t="shared" si="12"/>
        <v>87.5</v>
      </c>
    </row>
    <row r="27" spans="1:25" ht="18" customHeight="1">
      <c r="A27" s="6">
        <v>22</v>
      </c>
      <c r="B27" s="7">
        <v>22</v>
      </c>
      <c r="C27" s="8" t="s">
        <v>41</v>
      </c>
      <c r="D27" s="9">
        <f>SUM(CALCULATION!AX22:AY22)</f>
        <v>32</v>
      </c>
      <c r="E27" s="10">
        <f t="shared" si="0"/>
        <v>86.486486486486484</v>
      </c>
      <c r="F27" s="9">
        <f>SUM(CALCULATION!BA22:BB22)</f>
        <v>14</v>
      </c>
      <c r="G27" s="10">
        <f t="shared" si="11"/>
        <v>87.5</v>
      </c>
      <c r="H27" s="9">
        <f>SUM(CALCULATION!BD22:BE22)</f>
        <v>41</v>
      </c>
      <c r="I27" s="10">
        <f t="shared" si="2"/>
        <v>91.111111111111114</v>
      </c>
      <c r="J27" s="9">
        <f>SUM(CALCULATION!BG22:BH22)</f>
        <v>15</v>
      </c>
      <c r="K27" s="10">
        <f t="shared" si="3"/>
        <v>100</v>
      </c>
      <c r="L27" s="9">
        <f>SUM(CALCULATION!BJ22:BK22)</f>
        <v>45</v>
      </c>
      <c r="M27" s="10">
        <f t="shared" si="4"/>
        <v>93.75</v>
      </c>
      <c r="N27" s="9">
        <f>SUM(CALCULATION!BM22:BN22)</f>
        <v>36</v>
      </c>
      <c r="O27" s="10">
        <f t="shared" si="5"/>
        <v>94.73684210526315</v>
      </c>
      <c r="P27" s="9">
        <f>SUM(CALCULATION!BP22:BQ22)</f>
        <v>15</v>
      </c>
      <c r="Q27" s="10">
        <f t="shared" si="13"/>
        <v>88.235294117647058</v>
      </c>
      <c r="R27" s="9">
        <f>SUM(CALCULATION!BS22:BT22)</f>
        <v>33</v>
      </c>
      <c r="S27" s="10">
        <f t="shared" si="7"/>
        <v>97.058823529411768</v>
      </c>
      <c r="T27" s="9">
        <f>SUM(CALCULATION!BV22:BW22)</f>
        <v>8</v>
      </c>
      <c r="U27" s="10">
        <f t="shared" si="8"/>
        <v>88.888888888888886</v>
      </c>
      <c r="V27" s="9">
        <f>SUM(CALCULATION!BY22:BZ22)</f>
        <v>48</v>
      </c>
      <c r="W27" s="10">
        <f t="shared" si="9"/>
        <v>90.566037735849065</v>
      </c>
      <c r="X27" s="9">
        <f>SUM(CALCULATION!CB22:CC22)</f>
        <v>8</v>
      </c>
      <c r="Y27" s="10">
        <f t="shared" si="12"/>
        <v>100</v>
      </c>
    </row>
    <row r="28" spans="1:25" ht="18" customHeight="1">
      <c r="A28" s="6">
        <v>23</v>
      </c>
      <c r="B28" s="7">
        <v>23</v>
      </c>
      <c r="C28" s="12" t="s">
        <v>42</v>
      </c>
      <c r="D28" s="9">
        <f>SUM(CALCULATION!AX23:AY23)</f>
        <v>32</v>
      </c>
      <c r="E28" s="10">
        <f t="shared" si="0"/>
        <v>86.486486486486484</v>
      </c>
      <c r="F28" s="9">
        <f>SUM(CALCULATION!BA23:BB23)</f>
        <v>16</v>
      </c>
      <c r="G28" s="10">
        <f t="shared" si="11"/>
        <v>100</v>
      </c>
      <c r="H28" s="9">
        <f>SUM(CALCULATION!BD23:BE23)</f>
        <v>41</v>
      </c>
      <c r="I28" s="10">
        <f t="shared" si="2"/>
        <v>91.111111111111114</v>
      </c>
      <c r="J28" s="9">
        <f>SUM(CALCULATION!BG23:BH23)</f>
        <v>15</v>
      </c>
      <c r="K28" s="10">
        <f t="shared" si="3"/>
        <v>100</v>
      </c>
      <c r="L28" s="9">
        <f>SUM(CALCULATION!BJ23:BK23)</f>
        <v>47</v>
      </c>
      <c r="M28" s="10">
        <f t="shared" si="4"/>
        <v>97.916666666666657</v>
      </c>
      <c r="N28" s="9">
        <f>SUM(CALCULATION!BM23:BN23)</f>
        <v>37</v>
      </c>
      <c r="O28" s="10">
        <f t="shared" si="5"/>
        <v>97.368421052631575</v>
      </c>
      <c r="P28" s="9">
        <f>SUM(CALCULATION!BP23:BQ23)</f>
        <v>17</v>
      </c>
      <c r="Q28" s="10">
        <f t="shared" si="13"/>
        <v>100</v>
      </c>
      <c r="R28" s="9">
        <f>SUM(CALCULATION!BS23:BT23)</f>
        <v>31</v>
      </c>
      <c r="S28" s="10">
        <f t="shared" si="7"/>
        <v>91.17647058823529</v>
      </c>
      <c r="T28" s="9">
        <f>SUM(CALCULATION!BV23:BW23)</f>
        <v>9</v>
      </c>
      <c r="U28" s="10">
        <f t="shared" si="8"/>
        <v>100</v>
      </c>
      <c r="V28" s="9">
        <f>SUM(CALCULATION!BY23:BZ23)</f>
        <v>44</v>
      </c>
      <c r="W28" s="10">
        <f t="shared" si="9"/>
        <v>83.018867924528308</v>
      </c>
      <c r="X28" s="9">
        <f>SUM(CALCULATION!CB23:CC23)</f>
        <v>7</v>
      </c>
      <c r="Y28" s="10">
        <f t="shared" si="12"/>
        <v>87.5</v>
      </c>
    </row>
    <row r="29" spans="1:25" ht="18" customHeight="1">
      <c r="A29" s="6">
        <v>24</v>
      </c>
      <c r="B29" s="7">
        <v>24</v>
      </c>
      <c r="C29" s="8" t="s">
        <v>43</v>
      </c>
      <c r="D29" s="9">
        <f>SUM(CALCULATION!AX24:AY24)</f>
        <v>34</v>
      </c>
      <c r="E29" s="10">
        <f t="shared" si="0"/>
        <v>91.891891891891902</v>
      </c>
      <c r="F29" s="9">
        <f>SUM(CALCULATION!BA24:BB24)</f>
        <v>14</v>
      </c>
      <c r="G29" s="10">
        <f t="shared" si="11"/>
        <v>87.5</v>
      </c>
      <c r="H29" s="9">
        <f>SUM(CALCULATION!BD24:BE24)</f>
        <v>43</v>
      </c>
      <c r="I29" s="10">
        <f t="shared" si="2"/>
        <v>95.555555555555557</v>
      </c>
      <c r="J29" s="9">
        <f>SUM(CALCULATION!BG24:BH24)</f>
        <v>14</v>
      </c>
      <c r="K29" s="10">
        <f t="shared" si="3"/>
        <v>93.333333333333329</v>
      </c>
      <c r="L29" s="9">
        <f>SUM(CALCULATION!BJ24:BK24)</f>
        <v>47</v>
      </c>
      <c r="M29" s="10">
        <f t="shared" si="4"/>
        <v>97.916666666666657</v>
      </c>
      <c r="N29" s="9">
        <f>SUM(CALCULATION!BM24:BN24)</f>
        <v>38</v>
      </c>
      <c r="O29" s="10">
        <f t="shared" si="5"/>
        <v>100</v>
      </c>
      <c r="P29" s="9">
        <f>SUM(CALCULATION!BP24:BQ24)</f>
        <v>16</v>
      </c>
      <c r="Q29" s="10">
        <f t="shared" si="13"/>
        <v>94.117647058823522</v>
      </c>
      <c r="R29" s="9">
        <f>SUM(CALCULATION!BS24:BT24)</f>
        <v>32</v>
      </c>
      <c r="S29" s="10">
        <f t="shared" si="7"/>
        <v>94.117647058823522</v>
      </c>
      <c r="T29" s="9">
        <f>SUM(CALCULATION!BV24:BW24)</f>
        <v>9</v>
      </c>
      <c r="U29" s="10">
        <f t="shared" si="8"/>
        <v>100</v>
      </c>
      <c r="V29" s="9">
        <f>SUM(CALCULATION!BY24:BZ24)</f>
        <v>49</v>
      </c>
      <c r="W29" s="10">
        <f t="shared" si="9"/>
        <v>92.452830188679243</v>
      </c>
      <c r="X29" s="9">
        <f>SUM(CALCULATION!CB24:CC24)</f>
        <v>8</v>
      </c>
      <c r="Y29" s="10">
        <f t="shared" si="12"/>
        <v>100</v>
      </c>
    </row>
    <row r="30" spans="1:25" ht="18" customHeight="1">
      <c r="A30" s="6">
        <v>25</v>
      </c>
      <c r="B30" s="7">
        <v>25</v>
      </c>
      <c r="C30" s="8" t="s">
        <v>44</v>
      </c>
      <c r="D30" s="9">
        <f>SUM(CALCULATION!AX25:AY25)</f>
        <v>33</v>
      </c>
      <c r="E30" s="10">
        <f t="shared" si="0"/>
        <v>89.189189189189193</v>
      </c>
      <c r="F30" s="9">
        <f>SUM(CALCULATION!BA25:BB25)</f>
        <v>12</v>
      </c>
      <c r="G30" s="10">
        <f t="shared" si="11"/>
        <v>75</v>
      </c>
      <c r="H30" s="9">
        <f>SUM(CALCULATION!BD25:BE25)</f>
        <v>35</v>
      </c>
      <c r="I30" s="10">
        <f t="shared" si="2"/>
        <v>77.777777777777786</v>
      </c>
      <c r="J30" s="9">
        <f>SUM(CALCULATION!BG25:BH25)</f>
        <v>11</v>
      </c>
      <c r="K30" s="10">
        <f t="shared" si="3"/>
        <v>73.333333333333329</v>
      </c>
      <c r="L30" s="9">
        <f>SUM(CALCULATION!BJ25:BK25)</f>
        <v>42</v>
      </c>
      <c r="M30" s="10">
        <f t="shared" si="4"/>
        <v>87.5</v>
      </c>
      <c r="N30" s="9">
        <f>SUM(CALCULATION!BM25:BN25)</f>
        <v>35</v>
      </c>
      <c r="O30" s="10">
        <f t="shared" si="5"/>
        <v>92.10526315789474</v>
      </c>
      <c r="P30" s="9">
        <f>SUM(CALCULATION!BP25:BQ25)</f>
        <v>16</v>
      </c>
      <c r="Q30" s="10">
        <f t="shared" si="13"/>
        <v>94.117647058823522</v>
      </c>
      <c r="R30" s="9">
        <f>SUM(CALCULATION!BS25:BT25)</f>
        <v>32</v>
      </c>
      <c r="S30" s="10">
        <f t="shared" si="7"/>
        <v>94.117647058823522</v>
      </c>
      <c r="T30" s="9">
        <f>SUM(CALCULATION!BV25:BW25)</f>
        <v>8</v>
      </c>
      <c r="U30" s="10">
        <f t="shared" si="8"/>
        <v>88.888888888888886</v>
      </c>
      <c r="V30" s="9">
        <f>SUM(CALCULATION!BY25:BZ25)</f>
        <v>48</v>
      </c>
      <c r="W30" s="10">
        <f t="shared" si="9"/>
        <v>90.566037735849065</v>
      </c>
      <c r="X30" s="9">
        <f>SUM(CALCULATION!CB25:CC25)</f>
        <v>8</v>
      </c>
      <c r="Y30" s="10">
        <f t="shared" si="12"/>
        <v>100</v>
      </c>
    </row>
    <row r="31" spans="1:25" ht="18" customHeight="1">
      <c r="A31" s="6">
        <v>26</v>
      </c>
      <c r="B31" s="7">
        <v>26</v>
      </c>
      <c r="C31" s="8" t="s">
        <v>45</v>
      </c>
      <c r="D31" s="9">
        <f>SUM(CALCULATION!AX26:AY26)</f>
        <v>33</v>
      </c>
      <c r="E31" s="10">
        <f t="shared" si="0"/>
        <v>89.189189189189193</v>
      </c>
      <c r="F31" s="9">
        <f>SUM(CALCULATION!BA26:BB26)</f>
        <v>16</v>
      </c>
      <c r="G31" s="10">
        <f t="shared" si="11"/>
        <v>100</v>
      </c>
      <c r="H31" s="9">
        <f>SUM(CALCULATION!BD26:BE26)</f>
        <v>43</v>
      </c>
      <c r="I31" s="10">
        <f t="shared" si="2"/>
        <v>95.555555555555557</v>
      </c>
      <c r="J31" s="9">
        <f>SUM(CALCULATION!BG26:BH26)</f>
        <v>13</v>
      </c>
      <c r="K31" s="10">
        <f t="shared" si="3"/>
        <v>86.666666666666671</v>
      </c>
      <c r="L31" s="9">
        <f>SUM(CALCULATION!BJ26:BK26)</f>
        <v>45</v>
      </c>
      <c r="M31" s="10">
        <f t="shared" si="4"/>
        <v>93.75</v>
      </c>
      <c r="N31" s="9">
        <f>SUM(CALCULATION!BM26:BN26)</f>
        <v>37</v>
      </c>
      <c r="O31" s="10">
        <f t="shared" si="5"/>
        <v>97.368421052631575</v>
      </c>
      <c r="P31" s="9">
        <f>SUM(CALCULATION!BP26:BQ26)</f>
        <v>17</v>
      </c>
      <c r="Q31" s="10">
        <f t="shared" si="13"/>
        <v>100</v>
      </c>
      <c r="R31" s="9">
        <f>SUM(CALCULATION!BS26:BT26)</f>
        <v>31</v>
      </c>
      <c r="S31" s="10">
        <f t="shared" si="7"/>
        <v>91.17647058823529</v>
      </c>
      <c r="T31" s="9">
        <f>SUM(CALCULATION!BV26:BW26)</f>
        <v>9</v>
      </c>
      <c r="U31" s="10">
        <f t="shared" si="8"/>
        <v>100</v>
      </c>
      <c r="V31" s="9">
        <f>SUM(CALCULATION!BY26:BZ26)</f>
        <v>49</v>
      </c>
      <c r="W31" s="10">
        <f t="shared" si="9"/>
        <v>92.452830188679243</v>
      </c>
      <c r="X31" s="9">
        <f>SUM(CALCULATION!CB26:CC26)</f>
        <v>8</v>
      </c>
      <c r="Y31" s="10">
        <f t="shared" si="12"/>
        <v>100</v>
      </c>
    </row>
    <row r="32" spans="1:25" ht="18" customHeight="1">
      <c r="A32" s="6">
        <v>27</v>
      </c>
      <c r="B32" s="7">
        <v>27</v>
      </c>
      <c r="C32" s="8" t="s">
        <v>46</v>
      </c>
      <c r="D32" s="9">
        <f>SUM(CALCULATION!AX27:AY27)</f>
        <v>27</v>
      </c>
      <c r="E32" s="10">
        <f t="shared" si="0"/>
        <v>72.972972972972968</v>
      </c>
      <c r="F32" s="9">
        <f>SUM(CALCULATION!BA27:BB27)</f>
        <v>14</v>
      </c>
      <c r="G32" s="10">
        <f t="shared" si="11"/>
        <v>87.5</v>
      </c>
      <c r="H32" s="9">
        <f>SUM(CALCULATION!BD27:BE27)</f>
        <v>42</v>
      </c>
      <c r="I32" s="10">
        <f t="shared" si="2"/>
        <v>93.333333333333329</v>
      </c>
      <c r="J32" s="9">
        <f>SUM(CALCULATION!BG27:BH27)</f>
        <v>15</v>
      </c>
      <c r="K32" s="10">
        <f t="shared" si="3"/>
        <v>100</v>
      </c>
      <c r="L32" s="9">
        <f>SUM(CALCULATION!BJ27:BK27)</f>
        <v>40</v>
      </c>
      <c r="M32" s="10">
        <f t="shared" si="4"/>
        <v>83.333333333333343</v>
      </c>
      <c r="N32" s="9">
        <f>SUM(CALCULATION!BM27:BN27)</f>
        <v>33</v>
      </c>
      <c r="O32" s="10">
        <f t="shared" si="5"/>
        <v>86.842105263157904</v>
      </c>
      <c r="P32" s="9">
        <f>SUM(CALCULATION!BP27:BQ27)</f>
        <v>15</v>
      </c>
      <c r="Q32" s="10">
        <f t="shared" si="13"/>
        <v>88.235294117647058</v>
      </c>
      <c r="R32" s="9">
        <f>SUM(CALCULATION!BS27:BT27)</f>
        <v>32</v>
      </c>
      <c r="S32" s="10">
        <f t="shared" si="7"/>
        <v>94.117647058823522</v>
      </c>
      <c r="T32" s="9">
        <f>SUM(CALCULATION!BV27:BW27)</f>
        <v>8</v>
      </c>
      <c r="U32" s="10">
        <f t="shared" si="8"/>
        <v>88.888888888888886</v>
      </c>
      <c r="V32" s="9">
        <f>SUM(CALCULATION!BY27:BZ27)</f>
        <v>40</v>
      </c>
      <c r="W32" s="10">
        <f t="shared" si="9"/>
        <v>75.471698113207552</v>
      </c>
      <c r="X32" s="9">
        <f>SUM(CALCULATION!CB27:CC27)</f>
        <v>7</v>
      </c>
      <c r="Y32" s="10">
        <f t="shared" si="12"/>
        <v>87.5</v>
      </c>
    </row>
    <row r="33" spans="1:25" ht="18" customHeight="1">
      <c r="A33" s="6">
        <v>28</v>
      </c>
      <c r="B33" s="7">
        <v>28</v>
      </c>
      <c r="C33" s="8" t="s">
        <v>47</v>
      </c>
      <c r="D33" s="9">
        <f>SUM(CALCULATION!AX28:AY28)</f>
        <v>30</v>
      </c>
      <c r="E33" s="10">
        <f t="shared" si="0"/>
        <v>81.081081081081081</v>
      </c>
      <c r="F33" s="9">
        <f>SUM(CALCULATION!BA28:BB28)</f>
        <v>16</v>
      </c>
      <c r="G33" s="10">
        <f t="shared" si="11"/>
        <v>100</v>
      </c>
      <c r="H33" s="9">
        <f>SUM(CALCULATION!BD28:BE28)</f>
        <v>35</v>
      </c>
      <c r="I33" s="10">
        <f t="shared" si="2"/>
        <v>77.777777777777786</v>
      </c>
      <c r="J33" s="9">
        <f>SUM(CALCULATION!BG28:BH28)</f>
        <v>14</v>
      </c>
      <c r="K33" s="10">
        <f t="shared" si="3"/>
        <v>93.333333333333329</v>
      </c>
      <c r="L33" s="9">
        <f>SUM(CALCULATION!BJ28:BK28)</f>
        <v>42</v>
      </c>
      <c r="M33" s="10">
        <f t="shared" si="4"/>
        <v>87.5</v>
      </c>
      <c r="N33" s="9">
        <f>SUM(CALCULATION!BM28:BN28)</f>
        <v>36</v>
      </c>
      <c r="O33" s="10">
        <f t="shared" si="5"/>
        <v>94.73684210526315</v>
      </c>
      <c r="P33" s="9">
        <f>SUM(CALCULATION!BP28:BQ28)</f>
        <v>17</v>
      </c>
      <c r="Q33" s="10">
        <f t="shared" si="13"/>
        <v>100</v>
      </c>
      <c r="R33" s="9">
        <f>SUM(CALCULATION!BS28:BT28)</f>
        <v>30</v>
      </c>
      <c r="S33" s="10">
        <f t="shared" si="7"/>
        <v>88.235294117647058</v>
      </c>
      <c r="T33" s="9">
        <f>SUM(CALCULATION!BV28:BW28)</f>
        <v>7</v>
      </c>
      <c r="U33" s="10">
        <f t="shared" si="8"/>
        <v>77.777777777777786</v>
      </c>
      <c r="V33" s="9">
        <f>SUM(CALCULATION!BY28:BZ28)</f>
        <v>46</v>
      </c>
      <c r="W33" s="10">
        <f t="shared" si="9"/>
        <v>86.79245283018868</v>
      </c>
      <c r="X33" s="9">
        <f>SUM(CALCULATION!CB28:CC28)</f>
        <v>7</v>
      </c>
      <c r="Y33" s="10">
        <f t="shared" si="12"/>
        <v>87.5</v>
      </c>
    </row>
    <row r="34" spans="1:25" ht="18" customHeight="1">
      <c r="A34" s="6">
        <v>29</v>
      </c>
      <c r="B34" s="7">
        <v>29</v>
      </c>
      <c r="C34" s="8" t="s">
        <v>48</v>
      </c>
      <c r="D34" s="9">
        <f>SUM(CALCULATION!AX29:AY29)</f>
        <v>28</v>
      </c>
      <c r="E34" s="10">
        <f t="shared" si="0"/>
        <v>75.675675675675677</v>
      </c>
      <c r="F34" s="9">
        <f>SUM(CALCULATION!BA29:BB29)</f>
        <v>10</v>
      </c>
      <c r="G34" s="10">
        <f t="shared" si="11"/>
        <v>62.5</v>
      </c>
      <c r="H34" s="9">
        <f>SUM(CALCULATION!BD29:BE29)</f>
        <v>41</v>
      </c>
      <c r="I34" s="10">
        <f t="shared" si="2"/>
        <v>91.111111111111114</v>
      </c>
      <c r="J34" s="9">
        <f>SUM(CALCULATION!BG29:BH29)</f>
        <v>15</v>
      </c>
      <c r="K34" s="10">
        <f t="shared" si="3"/>
        <v>100</v>
      </c>
      <c r="L34" s="9">
        <f>SUM(CALCULATION!BJ29:BK29)</f>
        <v>37</v>
      </c>
      <c r="M34" s="10">
        <f t="shared" si="4"/>
        <v>77.083333333333343</v>
      </c>
      <c r="N34" s="9">
        <f>SUM(CALCULATION!BM29:BN29)</f>
        <v>28</v>
      </c>
      <c r="O34" s="10">
        <f t="shared" si="5"/>
        <v>73.68421052631578</v>
      </c>
      <c r="P34" s="9">
        <f>SUM(CALCULATION!BP29:BQ29)</f>
        <v>15</v>
      </c>
      <c r="Q34" s="10">
        <f t="shared" si="13"/>
        <v>88.235294117647058</v>
      </c>
      <c r="R34" s="9">
        <f>SUM(CALCULATION!BS29:BT29)</f>
        <v>31</v>
      </c>
      <c r="S34" s="10">
        <f t="shared" si="7"/>
        <v>91.17647058823529</v>
      </c>
      <c r="T34" s="9">
        <f>SUM(CALCULATION!BV29:BW29)</f>
        <v>8</v>
      </c>
      <c r="U34" s="10">
        <f t="shared" si="8"/>
        <v>88.888888888888886</v>
      </c>
      <c r="V34" s="9">
        <f>SUM(CALCULATION!BY29:BZ29)</f>
        <v>37</v>
      </c>
      <c r="W34" s="10">
        <f t="shared" si="9"/>
        <v>69.811320754716974</v>
      </c>
      <c r="X34" s="9">
        <f>SUM(CALCULATION!CB29:CC29)</f>
        <v>8</v>
      </c>
      <c r="Y34" s="10">
        <f t="shared" si="12"/>
        <v>100</v>
      </c>
    </row>
    <row r="35" spans="1:25" ht="18" customHeight="1">
      <c r="A35" s="6">
        <v>30</v>
      </c>
      <c r="B35" s="7">
        <v>30</v>
      </c>
      <c r="C35" s="8" t="s">
        <v>49</v>
      </c>
      <c r="D35" s="9">
        <f>SUM(CALCULATION!AX30:AY30)</f>
        <v>31</v>
      </c>
      <c r="E35" s="10">
        <f t="shared" si="0"/>
        <v>83.78378378378379</v>
      </c>
      <c r="F35" s="9">
        <f>SUM(CALCULATION!BA30:BB30)</f>
        <v>14</v>
      </c>
      <c r="G35" s="10">
        <f t="shared" si="11"/>
        <v>87.5</v>
      </c>
      <c r="H35" s="9">
        <f>SUM(CALCULATION!BD30:BE30)</f>
        <v>42</v>
      </c>
      <c r="I35" s="10">
        <f t="shared" si="2"/>
        <v>93.333333333333329</v>
      </c>
      <c r="J35" s="9">
        <f>SUM(CALCULATION!BG30:BH30)</f>
        <v>15</v>
      </c>
      <c r="K35" s="10">
        <f t="shared" si="3"/>
        <v>100</v>
      </c>
      <c r="L35" s="9">
        <f>SUM(CALCULATION!BJ30:BK30)</f>
        <v>44</v>
      </c>
      <c r="M35" s="10">
        <f t="shared" si="4"/>
        <v>91.666666666666657</v>
      </c>
      <c r="N35" s="9">
        <f>SUM(CALCULATION!BM30:BN30)</f>
        <v>36</v>
      </c>
      <c r="O35" s="10">
        <f t="shared" si="5"/>
        <v>94.73684210526315</v>
      </c>
      <c r="P35" s="9">
        <f>SUM(CALCULATION!BP30:BQ30)</f>
        <v>16</v>
      </c>
      <c r="Q35" s="10">
        <f t="shared" si="13"/>
        <v>94.117647058823522</v>
      </c>
      <c r="R35" s="9">
        <f>SUM(CALCULATION!BS30:BT30)</f>
        <v>32</v>
      </c>
      <c r="S35" s="10">
        <f t="shared" si="7"/>
        <v>94.117647058823522</v>
      </c>
      <c r="T35" s="9">
        <f>SUM(CALCULATION!BV30:BW30)</f>
        <v>8</v>
      </c>
      <c r="U35" s="10">
        <f t="shared" si="8"/>
        <v>88.888888888888886</v>
      </c>
      <c r="V35" s="9">
        <f>SUM(CALCULATION!BY30:BZ30)</f>
        <v>46</v>
      </c>
      <c r="W35" s="10">
        <f t="shared" si="9"/>
        <v>86.79245283018868</v>
      </c>
      <c r="X35" s="9">
        <f>SUM(CALCULATION!CB30:CC30)</f>
        <v>7</v>
      </c>
      <c r="Y35" s="10">
        <f t="shared" si="12"/>
        <v>87.5</v>
      </c>
    </row>
    <row r="36" spans="1:25" ht="18" customHeight="1">
      <c r="A36" s="6">
        <v>31</v>
      </c>
      <c r="B36" s="7">
        <v>31</v>
      </c>
      <c r="C36" s="8" t="s">
        <v>50</v>
      </c>
      <c r="D36" s="9">
        <f>SUM(CALCULATION!AX31:AY31)</f>
        <v>34</v>
      </c>
      <c r="E36" s="10">
        <f t="shared" si="0"/>
        <v>91.891891891891902</v>
      </c>
      <c r="F36" s="9">
        <f>SUM(CALCULATION!BA31:BB31)</f>
        <v>14</v>
      </c>
      <c r="G36" s="10">
        <f t="shared" si="11"/>
        <v>87.5</v>
      </c>
      <c r="H36" s="9">
        <f>SUM(CALCULATION!BD31:BE31)</f>
        <v>40</v>
      </c>
      <c r="I36" s="10">
        <f t="shared" si="2"/>
        <v>88.888888888888886</v>
      </c>
      <c r="J36" s="9">
        <f>SUM(CALCULATION!BG31:BH31)</f>
        <v>15</v>
      </c>
      <c r="K36" s="10">
        <f t="shared" si="3"/>
        <v>100</v>
      </c>
      <c r="L36" s="9">
        <f>SUM(CALCULATION!BJ31:BK31)</f>
        <v>42</v>
      </c>
      <c r="M36" s="10">
        <f t="shared" si="4"/>
        <v>87.5</v>
      </c>
      <c r="N36" s="9">
        <f>SUM(CALCULATION!BM31:BN31)</f>
        <v>35</v>
      </c>
      <c r="O36" s="10">
        <f t="shared" si="5"/>
        <v>92.10526315789474</v>
      </c>
      <c r="P36" s="9">
        <f>SUM(CALCULATION!BP31:BQ31)</f>
        <v>17</v>
      </c>
      <c r="Q36" s="10">
        <f t="shared" si="13"/>
        <v>100</v>
      </c>
      <c r="R36" s="9">
        <f>SUM(CALCULATION!BS31:BT31)</f>
        <v>31</v>
      </c>
      <c r="S36" s="10">
        <f t="shared" si="7"/>
        <v>91.17647058823529</v>
      </c>
      <c r="T36" s="9">
        <f>SUM(CALCULATION!BV31:BW31)</f>
        <v>8</v>
      </c>
      <c r="U36" s="10">
        <f t="shared" si="8"/>
        <v>88.888888888888886</v>
      </c>
      <c r="V36" s="9">
        <f>SUM(CALCULATION!BY31:BZ31)</f>
        <v>45</v>
      </c>
      <c r="W36" s="10">
        <f t="shared" si="9"/>
        <v>84.905660377358487</v>
      </c>
      <c r="X36" s="9">
        <f>SUM(CALCULATION!CB31:CC31)</f>
        <v>6</v>
      </c>
      <c r="Y36" s="10">
        <f t="shared" si="12"/>
        <v>75</v>
      </c>
    </row>
    <row r="37" spans="1:25" ht="18" customHeight="1">
      <c r="A37" s="6">
        <v>32</v>
      </c>
      <c r="B37" s="7">
        <v>32</v>
      </c>
      <c r="C37" s="8" t="s">
        <v>51</v>
      </c>
      <c r="D37" s="9">
        <f>SUM(CALCULATION!AX32:AY32)</f>
        <v>31</v>
      </c>
      <c r="E37" s="10">
        <f t="shared" si="0"/>
        <v>83.78378378378379</v>
      </c>
      <c r="F37" s="9">
        <f>SUM(CALCULATION!BA32:BB32)</f>
        <v>12</v>
      </c>
      <c r="G37" s="10">
        <f t="shared" si="11"/>
        <v>75</v>
      </c>
      <c r="H37" s="9">
        <f>SUM(CALCULATION!BD32:BE32)</f>
        <v>36</v>
      </c>
      <c r="I37" s="10">
        <f t="shared" si="2"/>
        <v>80</v>
      </c>
      <c r="J37" s="9">
        <f>SUM(CALCULATION!BG32:BH32)</f>
        <v>10</v>
      </c>
      <c r="K37" s="10">
        <f t="shared" si="3"/>
        <v>66.666666666666657</v>
      </c>
      <c r="L37" s="9">
        <f>SUM(CALCULATION!BJ32:BK32)</f>
        <v>37</v>
      </c>
      <c r="M37" s="10">
        <f t="shared" si="4"/>
        <v>77.083333333333343</v>
      </c>
      <c r="N37" s="9">
        <f>SUM(CALCULATION!BM32:BN32)</f>
        <v>28</v>
      </c>
      <c r="O37" s="10">
        <f t="shared" si="5"/>
        <v>73.68421052631578</v>
      </c>
      <c r="P37" s="9">
        <f>SUM(CALCULATION!BP32:BQ32)</f>
        <v>15</v>
      </c>
      <c r="Q37" s="10">
        <f t="shared" si="13"/>
        <v>88.235294117647058</v>
      </c>
      <c r="R37" s="9">
        <f>SUM(CALCULATION!BS32:BT32)</f>
        <v>27</v>
      </c>
      <c r="S37" s="10">
        <f t="shared" si="7"/>
        <v>79.411764705882348</v>
      </c>
      <c r="T37" s="9">
        <f>SUM(CALCULATION!BV32:BW32)</f>
        <v>8</v>
      </c>
      <c r="U37" s="10">
        <f t="shared" si="8"/>
        <v>88.888888888888886</v>
      </c>
      <c r="V37" s="9">
        <f>SUM(CALCULATION!BY32:BZ32)</f>
        <v>40</v>
      </c>
      <c r="W37" s="10">
        <f t="shared" si="9"/>
        <v>75.471698113207552</v>
      </c>
      <c r="X37" s="9">
        <f>SUM(CALCULATION!CB32:CC32)</f>
        <v>6</v>
      </c>
      <c r="Y37" s="10">
        <f t="shared" si="12"/>
        <v>75</v>
      </c>
    </row>
    <row r="38" spans="1:25" ht="18" customHeight="1">
      <c r="A38" s="6">
        <v>33</v>
      </c>
      <c r="B38" s="7">
        <v>33</v>
      </c>
      <c r="C38" s="8" t="s">
        <v>52</v>
      </c>
      <c r="D38" s="9">
        <f>SUM(CALCULATION!AX33:AY33)</f>
        <v>33</v>
      </c>
      <c r="E38" s="10">
        <f t="shared" si="0"/>
        <v>89.189189189189193</v>
      </c>
      <c r="F38" s="9">
        <f>SUM(CALCULATION!BA33:BB33)</f>
        <v>16</v>
      </c>
      <c r="G38" s="10">
        <f t="shared" si="11"/>
        <v>100</v>
      </c>
      <c r="H38" s="9">
        <f>SUM(CALCULATION!BD33:BE33)</f>
        <v>39</v>
      </c>
      <c r="I38" s="10">
        <f t="shared" si="2"/>
        <v>86.666666666666671</v>
      </c>
      <c r="J38" s="9">
        <f>SUM(CALCULATION!BG33:BH33)</f>
        <v>13</v>
      </c>
      <c r="K38" s="10">
        <f t="shared" si="3"/>
        <v>86.666666666666671</v>
      </c>
      <c r="L38" s="9">
        <f>SUM(CALCULATION!BJ33:BK33)</f>
        <v>45</v>
      </c>
      <c r="M38" s="10">
        <f t="shared" si="4"/>
        <v>93.75</v>
      </c>
      <c r="N38" s="9">
        <f>SUM(CALCULATION!BM33:BN33)</f>
        <v>34</v>
      </c>
      <c r="O38" s="10">
        <f t="shared" si="5"/>
        <v>89.473684210526315</v>
      </c>
      <c r="P38" s="9">
        <f>SUM(CALCULATION!BP33:BQ33)</f>
        <v>15</v>
      </c>
      <c r="Q38" s="10">
        <f t="shared" si="13"/>
        <v>88.235294117647058</v>
      </c>
      <c r="R38" s="9">
        <f>SUM(CALCULATION!BS33:BT33)</f>
        <v>30</v>
      </c>
      <c r="S38" s="10">
        <f t="shared" si="7"/>
        <v>88.235294117647058</v>
      </c>
      <c r="T38" s="9">
        <f>SUM(CALCULATION!BV33:BW33)</f>
        <v>9</v>
      </c>
      <c r="U38" s="10">
        <f t="shared" si="8"/>
        <v>100</v>
      </c>
      <c r="V38" s="9">
        <f>SUM(CALCULATION!BY33:BZ33)</f>
        <v>45</v>
      </c>
      <c r="W38" s="10">
        <f t="shared" si="9"/>
        <v>84.905660377358487</v>
      </c>
      <c r="X38" s="9">
        <f>SUM(CALCULATION!CB33:CC33)</f>
        <v>7</v>
      </c>
      <c r="Y38" s="10">
        <f t="shared" si="12"/>
        <v>87.5</v>
      </c>
    </row>
    <row r="39" spans="1:25" ht="18" customHeight="1">
      <c r="A39" s="6">
        <v>34</v>
      </c>
      <c r="B39" s="7">
        <v>34</v>
      </c>
      <c r="C39" s="13" t="s">
        <v>53</v>
      </c>
      <c r="D39" s="9">
        <f>SUM(CALCULATION!AX34:AY34)</f>
        <v>25</v>
      </c>
      <c r="E39" s="10">
        <f t="shared" si="0"/>
        <v>67.567567567567565</v>
      </c>
      <c r="F39" s="9">
        <f>SUM(CALCULATION!BA34:BB34)</f>
        <v>14</v>
      </c>
      <c r="G39" s="10">
        <f t="shared" si="11"/>
        <v>87.5</v>
      </c>
      <c r="H39" s="9">
        <f>SUM(CALCULATION!BD34:BE34)</f>
        <v>39</v>
      </c>
      <c r="I39" s="10">
        <f t="shared" si="2"/>
        <v>86.666666666666671</v>
      </c>
      <c r="J39" s="9">
        <f>SUM(CALCULATION!BG34:BH34)</f>
        <v>9</v>
      </c>
      <c r="K39" s="10">
        <f t="shared" si="3"/>
        <v>60</v>
      </c>
      <c r="L39" s="9">
        <f>SUM(CALCULATION!BJ34:BK34)</f>
        <v>41</v>
      </c>
      <c r="M39" s="10">
        <f t="shared" si="4"/>
        <v>85.416666666666657</v>
      </c>
      <c r="N39" s="9">
        <f>SUM(CALCULATION!BM34:BN34)</f>
        <v>28</v>
      </c>
      <c r="O39" s="10">
        <f t="shared" si="5"/>
        <v>73.68421052631578</v>
      </c>
      <c r="P39" s="9">
        <f>SUM(CALCULATION!BP34:BQ34)</f>
        <v>15</v>
      </c>
      <c r="Q39" s="10">
        <f t="shared" si="13"/>
        <v>88.235294117647058</v>
      </c>
      <c r="R39" s="9">
        <f>SUM(CALCULATION!BS34:BT34)</f>
        <v>24</v>
      </c>
      <c r="S39" s="10">
        <f t="shared" si="7"/>
        <v>70.588235294117652</v>
      </c>
      <c r="T39" s="9">
        <f>SUM(CALCULATION!BV34:BW34)</f>
        <v>9</v>
      </c>
      <c r="U39" s="10">
        <f t="shared" si="8"/>
        <v>100</v>
      </c>
      <c r="V39" s="9">
        <f>SUM(CALCULATION!BY34:BZ34)</f>
        <v>38</v>
      </c>
      <c r="W39" s="10">
        <f t="shared" si="9"/>
        <v>71.698113207547166</v>
      </c>
      <c r="X39" s="9">
        <f>SUM(CALCULATION!CB34:CC34)</f>
        <v>6</v>
      </c>
      <c r="Y39" s="10">
        <f t="shared" si="12"/>
        <v>75</v>
      </c>
    </row>
    <row r="40" spans="1:25" ht="18" customHeight="1">
      <c r="A40" s="6">
        <v>35</v>
      </c>
      <c r="B40" s="7">
        <v>35</v>
      </c>
      <c r="C40" s="14" t="s">
        <v>54</v>
      </c>
      <c r="D40" s="9">
        <f>SUM(CALCULATION!AX35:AY35)</f>
        <v>15</v>
      </c>
      <c r="E40" s="10">
        <f t="shared" si="0"/>
        <v>40.54054054054054</v>
      </c>
      <c r="F40" s="9">
        <f>SUM(CALCULATION!BA35:BB35)</f>
        <v>4</v>
      </c>
      <c r="G40" s="10">
        <f t="shared" si="11"/>
        <v>25</v>
      </c>
      <c r="H40" s="9">
        <f>SUM(CALCULATION!BD35:BE35)</f>
        <v>0</v>
      </c>
      <c r="I40" s="10">
        <f t="shared" si="2"/>
        <v>0</v>
      </c>
      <c r="J40" s="9">
        <f>SUM(CALCULATION!BG35:BH35)</f>
        <v>0</v>
      </c>
      <c r="K40" s="10">
        <f t="shared" si="3"/>
        <v>0</v>
      </c>
      <c r="L40" s="9">
        <f>SUM(CALCULATION!BJ35:BK35)</f>
        <v>14</v>
      </c>
      <c r="M40" s="10">
        <f t="shared" si="4"/>
        <v>29.166666666666668</v>
      </c>
      <c r="N40" s="9">
        <f>SUM(CALCULATION!BM35:BN35)</f>
        <v>7</v>
      </c>
      <c r="O40" s="10">
        <f t="shared" si="5"/>
        <v>18.421052631578945</v>
      </c>
      <c r="P40" s="9">
        <f>SUM(CALCULATION!BP35:BQ35)</f>
        <v>4</v>
      </c>
      <c r="Q40" s="10">
        <f t="shared" si="13"/>
        <v>23.52941176470588</v>
      </c>
      <c r="R40" s="9">
        <f>SUM(CALCULATION!BS35:BT35)</f>
        <v>9</v>
      </c>
      <c r="S40" s="10">
        <f t="shared" si="7"/>
        <v>26.47058823529412</v>
      </c>
      <c r="T40" s="9">
        <f>SUM(CALCULATION!BV35:BW35)</f>
        <v>2</v>
      </c>
      <c r="U40" s="10">
        <f t="shared" si="8"/>
        <v>22.222222222222221</v>
      </c>
      <c r="V40" s="10"/>
      <c r="W40" s="10"/>
      <c r="X40" s="9">
        <f>SUM(CALCULATION!CB35:CC35)</f>
        <v>0</v>
      </c>
      <c r="Y40" s="10">
        <f t="shared" si="12"/>
        <v>0</v>
      </c>
    </row>
    <row r="41" spans="1:25">
      <c r="A41" s="6">
        <v>36</v>
      </c>
      <c r="B41" s="15"/>
    </row>
    <row r="42" spans="1:25">
      <c r="A42" s="6">
        <v>37</v>
      </c>
      <c r="B42" s="15"/>
    </row>
    <row r="43" spans="1:25">
      <c r="A43" s="6">
        <v>38</v>
      </c>
    </row>
    <row r="44" spans="1:25">
      <c r="A44" s="6">
        <v>39</v>
      </c>
    </row>
    <row r="45" spans="1:25">
      <c r="A45" s="6">
        <v>40</v>
      </c>
    </row>
    <row r="46" spans="1:25">
      <c r="A46" s="6">
        <v>41</v>
      </c>
    </row>
    <row r="47" spans="1:25">
      <c r="A47" s="6">
        <v>42</v>
      </c>
    </row>
    <row r="48" spans="1:25">
      <c r="A48" s="6">
        <v>43</v>
      </c>
    </row>
    <row r="49" spans="1:1">
      <c r="A49" s="6">
        <v>44</v>
      </c>
    </row>
    <row r="50" spans="1:1">
      <c r="A50" s="6">
        <v>45</v>
      </c>
    </row>
    <row r="51" spans="1:1">
      <c r="A51" s="6">
        <v>46</v>
      </c>
    </row>
    <row r="52" spans="1:1">
      <c r="A52" s="6">
        <v>47</v>
      </c>
    </row>
    <row r="53" spans="1:1">
      <c r="A53" s="6">
        <v>48</v>
      </c>
    </row>
    <row r="54" spans="1:1">
      <c r="A54" s="6">
        <v>49</v>
      </c>
    </row>
    <row r="55" spans="1:1">
      <c r="A55" s="6">
        <v>50</v>
      </c>
    </row>
    <row r="56" spans="1:1">
      <c r="A56" s="6">
        <v>51</v>
      </c>
    </row>
    <row r="57" spans="1:1">
      <c r="A57" s="6">
        <v>52</v>
      </c>
    </row>
    <row r="58" spans="1:1">
      <c r="A58" s="6">
        <v>53</v>
      </c>
    </row>
    <row r="59" spans="1:1">
      <c r="A59" s="6">
        <v>54</v>
      </c>
    </row>
    <row r="60" spans="1:1">
      <c r="A60" s="6">
        <v>55</v>
      </c>
    </row>
    <row r="61" spans="1:1">
      <c r="A61" s="6">
        <v>56</v>
      </c>
    </row>
    <row r="62" spans="1:1">
      <c r="A62" s="6">
        <v>57</v>
      </c>
    </row>
    <row r="63" spans="1:1">
      <c r="A63" s="6">
        <v>58</v>
      </c>
    </row>
  </sheetData>
  <mergeCells count="21">
    <mergeCell ref="X4:Y4"/>
    <mergeCell ref="B3:B5"/>
    <mergeCell ref="C3:C5"/>
    <mergeCell ref="N4:O4"/>
    <mergeCell ref="P4:Q4"/>
    <mergeCell ref="R4:S4"/>
    <mergeCell ref="T4:U4"/>
    <mergeCell ref="V4:W4"/>
    <mergeCell ref="D4:E4"/>
    <mergeCell ref="F4:G4"/>
    <mergeCell ref="H4:I4"/>
    <mergeCell ref="J4:K4"/>
    <mergeCell ref="L4:M4"/>
    <mergeCell ref="B1:Y1"/>
    <mergeCell ref="B2:Y2"/>
    <mergeCell ref="D3:G3"/>
    <mergeCell ref="H3:K3"/>
    <mergeCell ref="L3:M3"/>
    <mergeCell ref="N3:Q3"/>
    <mergeCell ref="R3:U3"/>
    <mergeCell ref="V3:Y3"/>
  </mergeCells>
  <pageMargins left="0.75" right="0.75" top="1" bottom="1" header="0.5" footer="0.5"/>
  <pageSetup paperSize="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C62B5-E672-4EE3-B237-B85C11536A9C}">
  <dimension ref="A1:AD63"/>
  <sheetViews>
    <sheetView topLeftCell="B3" workbookViewId="0">
      <selection activeCell="X6" sqref="X6:X40"/>
    </sheetView>
  </sheetViews>
  <sheetFormatPr defaultColWidth="9" defaultRowHeight="15"/>
  <cols>
    <col min="1" max="1" width="5.28515625" hidden="1" customWidth="1"/>
    <col min="2" max="2" width="3.140625" style="1" customWidth="1"/>
    <col min="3" max="3" width="25.140625" customWidth="1"/>
    <col min="4" max="4" width="6" customWidth="1"/>
    <col min="5" max="5" width="5.28515625" customWidth="1"/>
    <col min="6" max="6" width="6" customWidth="1"/>
    <col min="7" max="7" width="5.85546875" customWidth="1"/>
    <col min="8" max="8" width="6" customWidth="1"/>
    <col min="9" max="9" width="5.7109375" customWidth="1"/>
    <col min="10" max="10" width="6" customWidth="1"/>
    <col min="11" max="11" width="5.7109375" customWidth="1"/>
    <col min="12" max="12" width="6" customWidth="1"/>
    <col min="13" max="13" width="5.7109375" customWidth="1"/>
    <col min="14" max="14" width="6" customWidth="1"/>
    <col min="15" max="15" width="6.28515625" customWidth="1"/>
    <col min="16" max="16" width="6" customWidth="1"/>
    <col min="17" max="17" width="5.5703125" customWidth="1"/>
    <col min="18" max="18" width="6" customWidth="1"/>
    <col min="19" max="19" width="5.7109375" customWidth="1"/>
    <col min="20" max="20" width="6" customWidth="1"/>
    <col min="21" max="21" width="4.5703125" customWidth="1"/>
    <col min="22" max="22" width="6" customWidth="1"/>
    <col min="23" max="23" width="5.7109375" customWidth="1"/>
    <col min="24" max="24" width="6.28515625" customWidth="1"/>
    <col min="25" max="25" width="5.85546875" customWidth="1"/>
    <col min="26" max="26" width="0.7109375" customWidth="1"/>
  </cols>
  <sheetData>
    <row r="1" spans="1:30" ht="23.25">
      <c r="A1" s="10" t="s">
        <v>73</v>
      </c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17"/>
      <c r="AA1" s="17"/>
      <c r="AB1" s="17"/>
      <c r="AC1" s="17"/>
      <c r="AD1" s="17"/>
    </row>
    <row r="2" spans="1:30" ht="23.25">
      <c r="A2" s="10"/>
      <c r="B2" s="77" t="s">
        <v>95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17"/>
      <c r="AA2" s="17"/>
      <c r="AB2" s="17"/>
      <c r="AC2" s="17"/>
      <c r="AD2" s="17"/>
    </row>
    <row r="3" spans="1:30" ht="20.100000000000001" customHeight="1">
      <c r="A3" s="3" t="s">
        <v>75</v>
      </c>
      <c r="B3" s="78" t="s">
        <v>2</v>
      </c>
      <c r="C3" s="79" t="s">
        <v>3</v>
      </c>
      <c r="D3" s="59" t="s">
        <v>4</v>
      </c>
      <c r="E3" s="59"/>
      <c r="F3" s="59"/>
      <c r="G3" s="59"/>
      <c r="H3" s="59" t="s">
        <v>5</v>
      </c>
      <c r="I3" s="59"/>
      <c r="J3" s="59"/>
      <c r="K3" s="59"/>
      <c r="L3" s="59" t="s">
        <v>6</v>
      </c>
      <c r="M3" s="59"/>
      <c r="N3" s="59" t="s">
        <v>7</v>
      </c>
      <c r="O3" s="59"/>
      <c r="P3" s="59"/>
      <c r="Q3" s="59"/>
      <c r="R3" s="59" t="s">
        <v>8</v>
      </c>
      <c r="S3" s="59"/>
      <c r="T3" s="59"/>
      <c r="U3" s="59"/>
      <c r="V3" s="59" t="s">
        <v>9</v>
      </c>
      <c r="W3" s="59"/>
      <c r="X3" s="59"/>
      <c r="Y3" s="59"/>
    </row>
    <row r="4" spans="1:30" ht="96" customHeight="1">
      <c r="A4" s="10"/>
      <c r="B4" s="78"/>
      <c r="C4" s="79"/>
      <c r="D4" s="78" t="s">
        <v>96</v>
      </c>
      <c r="E4" s="78"/>
      <c r="F4" s="59" t="s">
        <v>97</v>
      </c>
      <c r="G4" s="59"/>
      <c r="H4" s="80" t="s">
        <v>98</v>
      </c>
      <c r="I4" s="80"/>
      <c r="J4" s="80" t="s">
        <v>99</v>
      </c>
      <c r="K4" s="80"/>
      <c r="L4" s="78" t="s">
        <v>100</v>
      </c>
      <c r="M4" s="78"/>
      <c r="N4" s="78" t="s">
        <v>101</v>
      </c>
      <c r="O4" s="78"/>
      <c r="P4" s="80" t="s">
        <v>102</v>
      </c>
      <c r="Q4" s="80"/>
      <c r="R4" s="80" t="s">
        <v>88</v>
      </c>
      <c r="S4" s="80"/>
      <c r="T4" s="80" t="s">
        <v>103</v>
      </c>
      <c r="U4" s="80"/>
      <c r="V4" s="78" t="s">
        <v>104</v>
      </c>
      <c r="W4" s="78"/>
      <c r="X4" s="78" t="s">
        <v>105</v>
      </c>
      <c r="Y4" s="78"/>
    </row>
    <row r="5" spans="1:30" ht="34.5" customHeight="1">
      <c r="A5" s="10"/>
      <c r="B5" s="78"/>
      <c r="C5" s="79"/>
      <c r="D5" s="5" t="s">
        <v>19</v>
      </c>
      <c r="E5" s="5" t="s">
        <v>87</v>
      </c>
      <c r="F5" s="5" t="s">
        <v>19</v>
      </c>
      <c r="G5" s="5" t="s">
        <v>87</v>
      </c>
      <c r="H5" s="5" t="s">
        <v>19</v>
      </c>
      <c r="I5" s="5" t="s">
        <v>87</v>
      </c>
      <c r="J5" s="5" t="s">
        <v>19</v>
      </c>
      <c r="K5" s="5" t="s">
        <v>87</v>
      </c>
      <c r="L5" s="5" t="s">
        <v>19</v>
      </c>
      <c r="M5" s="5" t="s">
        <v>87</v>
      </c>
      <c r="N5" s="5" t="s">
        <v>19</v>
      </c>
      <c r="O5" s="5" t="s">
        <v>87</v>
      </c>
      <c r="P5" s="5" t="s">
        <v>19</v>
      </c>
      <c r="Q5" s="5" t="s">
        <v>87</v>
      </c>
      <c r="R5" s="5" t="s">
        <v>19</v>
      </c>
      <c r="S5" s="5" t="s">
        <v>87</v>
      </c>
      <c r="T5" s="16" t="s">
        <v>19</v>
      </c>
      <c r="U5" s="5" t="s">
        <v>87</v>
      </c>
      <c r="V5" s="5" t="s">
        <v>19</v>
      </c>
      <c r="W5" s="5" t="s">
        <v>87</v>
      </c>
      <c r="X5" s="5" t="s">
        <v>19</v>
      </c>
      <c r="Y5" s="5" t="s">
        <v>87</v>
      </c>
    </row>
    <row r="6" spans="1:30" ht="18" customHeight="1">
      <c r="A6" s="6">
        <v>1</v>
      </c>
      <c r="B6" s="7">
        <v>1</v>
      </c>
      <c r="C6" s="8" t="s">
        <v>20</v>
      </c>
      <c r="E6" s="10">
        <f>CALCULATION!CJ1/37*100</f>
        <v>89.189189189189193</v>
      </c>
      <c r="G6" s="10">
        <f>CALCULATION!CN1/14*100</f>
        <v>100</v>
      </c>
      <c r="I6" s="10">
        <f>CALCULATION!CQ1/45*100</f>
        <v>95.555555555555557</v>
      </c>
      <c r="K6" s="10">
        <f>CALCULATION!CU1/15*100</f>
        <v>93.333333333333329</v>
      </c>
      <c r="M6" s="10">
        <f>CALCULATION!CY1/48*100</f>
        <v>89.583333333333343</v>
      </c>
      <c r="O6" s="10">
        <f>CALCULATION!DC1/38*100</f>
        <v>94.73684210526315</v>
      </c>
      <c r="Q6" s="10">
        <f>CALCULATION!DG1/18*100</f>
        <v>100</v>
      </c>
      <c r="S6" s="10">
        <f>CALCULATION!DK1/34*100</f>
        <v>91.17647058823529</v>
      </c>
      <c r="U6" s="10">
        <f>CALCULATION!DO1/9*100</f>
        <v>100</v>
      </c>
      <c r="W6" s="10">
        <f>CALCULATION!DS1/53*100</f>
        <v>79.245283018867923</v>
      </c>
      <c r="Y6" s="10">
        <f>CALCULATION!DW1/7*100</f>
        <v>71.428571428571431</v>
      </c>
    </row>
    <row r="7" spans="1:30" ht="18" customHeight="1">
      <c r="A7" s="6">
        <v>2</v>
      </c>
      <c r="B7" s="7">
        <v>2</v>
      </c>
      <c r="C7" s="8" t="s">
        <v>21</v>
      </c>
      <c r="E7" s="10">
        <f>CALCULATION!CJ2/37*100</f>
        <v>86.486486486486484</v>
      </c>
      <c r="G7" s="10">
        <f>CALCULATION!CN2/14*100</f>
        <v>85.714285714285708</v>
      </c>
      <c r="I7" s="10">
        <f>CALCULATION!CQ2/45*100</f>
        <v>95.555555555555557</v>
      </c>
      <c r="K7" s="10">
        <f>CALCULATION!CU2/15*100</f>
        <v>100</v>
      </c>
      <c r="M7" s="10">
        <f>CALCULATION!CY2/48*100</f>
        <v>95.833333333333343</v>
      </c>
      <c r="O7" s="10">
        <f>CALCULATION!DC2/38*100</f>
        <v>92.10526315789474</v>
      </c>
      <c r="Q7" s="10">
        <f>CALCULATION!DG2/18*100</f>
        <v>100</v>
      </c>
      <c r="S7" s="10">
        <f>CALCULATION!DK2/34*100</f>
        <v>97.058823529411768</v>
      </c>
      <c r="U7" s="10">
        <f>CALCULATION!DO2/9*100</f>
        <v>100</v>
      </c>
      <c r="W7" s="10">
        <f>CALCULATION!DS2/53*100</f>
        <v>84.905660377358487</v>
      </c>
      <c r="Y7" s="10">
        <f>CALCULATION!DW2/7*100</f>
        <v>100</v>
      </c>
    </row>
    <row r="8" spans="1:30" ht="18" customHeight="1">
      <c r="A8" s="6">
        <v>3</v>
      </c>
      <c r="B8" s="7">
        <v>3</v>
      </c>
      <c r="C8" s="8" t="s">
        <v>22</v>
      </c>
      <c r="E8" s="10">
        <f>CALCULATION!CJ3/37*100</f>
        <v>78.378378378378372</v>
      </c>
      <c r="G8" s="10">
        <f>CALCULATION!CN3/14*100</f>
        <v>100</v>
      </c>
      <c r="I8" s="10">
        <f>CALCULATION!CQ3/45*100</f>
        <v>91.111111111111114</v>
      </c>
      <c r="K8" s="10">
        <f>CALCULATION!CU3/15*100</f>
        <v>100</v>
      </c>
      <c r="M8" s="10">
        <f>CALCULATION!CY3/48*100</f>
        <v>83.333333333333343</v>
      </c>
      <c r="O8" s="10">
        <f>CALCULATION!DC3/38*100</f>
        <v>92.10526315789474</v>
      </c>
      <c r="Q8" s="10">
        <f>CALCULATION!DG3/18*100</f>
        <v>88.888888888888886</v>
      </c>
      <c r="S8" s="10">
        <f>CALCULATION!DK3/34*100</f>
        <v>91.17647058823529</v>
      </c>
      <c r="U8" s="10">
        <f>CALCULATION!DO3/9*100</f>
        <v>100</v>
      </c>
      <c r="W8" s="10">
        <f>CALCULATION!DS3/53*100</f>
        <v>88.679245283018872</v>
      </c>
      <c r="Y8" s="10">
        <f>CALCULATION!DW3/7*100</f>
        <v>71.428571428571431</v>
      </c>
    </row>
    <row r="9" spans="1:30" ht="18" customHeight="1">
      <c r="A9" s="6">
        <v>4</v>
      </c>
      <c r="B9" s="7">
        <v>4</v>
      </c>
      <c r="C9" s="8" t="s">
        <v>23</v>
      </c>
      <c r="E9" s="10">
        <f>CALCULATION!CJ4/37*100</f>
        <v>81.081081081081081</v>
      </c>
      <c r="G9" s="10">
        <f>CALCULATION!CN4/14*100</f>
        <v>85.714285714285708</v>
      </c>
      <c r="I9" s="10">
        <f>CALCULATION!CQ4/45*100</f>
        <v>75.555555555555557</v>
      </c>
      <c r="K9" s="10">
        <f>CALCULATION!CU4/15*100</f>
        <v>66.666666666666657</v>
      </c>
      <c r="M9" s="10">
        <f>CALCULATION!CY4/48*100</f>
        <v>75</v>
      </c>
      <c r="O9" s="10">
        <f>CALCULATION!DC4/38*100</f>
        <v>81.578947368421055</v>
      </c>
      <c r="Q9" s="10">
        <f>CALCULATION!DG4/18*100</f>
        <v>72.222222222222214</v>
      </c>
      <c r="S9" s="10">
        <f>CALCULATION!DK4/34*100</f>
        <v>88.235294117647058</v>
      </c>
      <c r="U9" s="10">
        <f>CALCULATION!DO4/9*100</f>
        <v>77.777777777777786</v>
      </c>
      <c r="W9" s="10">
        <f>CALCULATION!DS4/53*100</f>
        <v>75.471698113207552</v>
      </c>
      <c r="Y9" s="10">
        <f>CALCULATION!DW4/7*100</f>
        <v>85.714285714285708</v>
      </c>
    </row>
    <row r="10" spans="1:30" ht="18" customHeight="1">
      <c r="A10" s="6">
        <v>5</v>
      </c>
      <c r="B10" s="7">
        <v>5</v>
      </c>
      <c r="C10" s="8" t="s">
        <v>24</v>
      </c>
      <c r="E10" s="10">
        <f>CALCULATION!CJ5/37*100</f>
        <v>91.891891891891902</v>
      </c>
      <c r="G10" s="10">
        <f>CALCULATION!CN5/14*100</f>
        <v>85.714285714285708</v>
      </c>
      <c r="I10" s="10">
        <f>CALCULATION!CQ5/45*100</f>
        <v>84.444444444444443</v>
      </c>
      <c r="K10" s="10">
        <f>CALCULATION!CU5/15*100</f>
        <v>100</v>
      </c>
      <c r="M10" s="10">
        <f>CALCULATION!CY5/48*100</f>
        <v>87.5</v>
      </c>
      <c r="O10" s="10">
        <f>CALCULATION!DC5/38*100</f>
        <v>94.73684210526315</v>
      </c>
      <c r="Q10" s="10">
        <f>CALCULATION!DG5/18*100</f>
        <v>100</v>
      </c>
      <c r="S10" s="10">
        <f>CALCULATION!DK5/34*100</f>
        <v>88.235294117647058</v>
      </c>
      <c r="U10" s="10">
        <f>CALCULATION!DO5/9*100</f>
        <v>88.888888888888886</v>
      </c>
      <c r="W10" s="10">
        <f>CALCULATION!DS5/53*100</f>
        <v>92.452830188679243</v>
      </c>
      <c r="Y10" s="10">
        <f>CALCULATION!DW5/7*100</f>
        <v>85.714285714285708</v>
      </c>
    </row>
    <row r="11" spans="1:30" ht="18" customHeight="1">
      <c r="A11" s="6">
        <v>6</v>
      </c>
      <c r="B11" s="7">
        <v>6</v>
      </c>
      <c r="C11" s="8" t="s">
        <v>25</v>
      </c>
      <c r="E11" s="10">
        <f>CALCULATION!CJ6/37*100</f>
        <v>83.78378378378379</v>
      </c>
      <c r="G11" s="10">
        <f>CALCULATION!CN6/14*100</f>
        <v>85.714285714285708</v>
      </c>
      <c r="I11" s="10">
        <f>CALCULATION!CQ6/45*100</f>
        <v>82.222222222222214</v>
      </c>
      <c r="K11" s="10">
        <f>CALCULATION!CU6/15*100</f>
        <v>93.333333333333329</v>
      </c>
      <c r="M11" s="10">
        <f>CALCULATION!CY6/48*100</f>
        <v>83.333333333333343</v>
      </c>
      <c r="O11" s="10">
        <f>CALCULATION!DC6/38*100</f>
        <v>94.73684210526315</v>
      </c>
      <c r="Q11" s="10">
        <f>CALCULATION!DG6/18*100</f>
        <v>94.444444444444443</v>
      </c>
      <c r="S11" s="10">
        <f>CALCULATION!DK6/34*100</f>
        <v>97.058823529411768</v>
      </c>
      <c r="U11" s="10">
        <f>CALCULATION!DO6/9*100</f>
        <v>100</v>
      </c>
      <c r="W11" s="10">
        <f>CALCULATION!DS6/53*100</f>
        <v>86.79245283018868</v>
      </c>
      <c r="Y11" s="10">
        <f>CALCULATION!DW6/7*100</f>
        <v>85.714285714285708</v>
      </c>
    </row>
    <row r="12" spans="1:30" ht="18" customHeight="1">
      <c r="A12" s="6">
        <v>7</v>
      </c>
      <c r="B12" s="7">
        <v>7</v>
      </c>
      <c r="C12" s="8" t="s">
        <v>26</v>
      </c>
      <c r="E12" s="10">
        <f>CALCULATION!CJ7/37*100</f>
        <v>83.78378378378379</v>
      </c>
      <c r="G12" s="10">
        <f>CALCULATION!CN7/14*100</f>
        <v>100</v>
      </c>
      <c r="I12" s="10">
        <f>CALCULATION!CQ7/45*100</f>
        <v>84.444444444444443</v>
      </c>
      <c r="K12" s="10">
        <f>CALCULATION!CU7/15*100</f>
        <v>100</v>
      </c>
      <c r="M12" s="10">
        <f>CALCULATION!CY7/48*100</f>
        <v>83.333333333333343</v>
      </c>
      <c r="O12" s="10">
        <f>CALCULATION!DC7/38*100</f>
        <v>94.73684210526315</v>
      </c>
      <c r="Q12" s="10">
        <f>CALCULATION!DG7/18*100</f>
        <v>100</v>
      </c>
      <c r="S12" s="10">
        <f>CALCULATION!DK7/34*100</f>
        <v>97.058823529411768</v>
      </c>
      <c r="U12" s="10">
        <f>CALCULATION!DO7/9*100</f>
        <v>88.888888888888886</v>
      </c>
      <c r="W12" s="10">
        <f>CALCULATION!DS7/53*100</f>
        <v>92.452830188679243</v>
      </c>
      <c r="Y12" s="10">
        <f>CALCULATION!DW7/7*100</f>
        <v>100</v>
      </c>
    </row>
    <row r="13" spans="1:30" ht="18" customHeight="1">
      <c r="A13" s="6">
        <v>8</v>
      </c>
      <c r="B13" s="7">
        <v>8</v>
      </c>
      <c r="C13" s="8" t="s">
        <v>27</v>
      </c>
      <c r="E13" s="10">
        <f>CALCULATION!CJ8/37*100</f>
        <v>75.675675675675677</v>
      </c>
      <c r="G13" s="10">
        <f>CALCULATION!CN8/14*100</f>
        <v>85.714285714285708</v>
      </c>
      <c r="I13" s="10">
        <f>CALCULATION!CQ8/45*100</f>
        <v>84.444444444444443</v>
      </c>
      <c r="K13" s="10">
        <f>CALCULATION!CU8/15*100</f>
        <v>100</v>
      </c>
      <c r="M13" s="10">
        <f>CALCULATION!CY8/48*100</f>
        <v>93.75</v>
      </c>
      <c r="O13" s="10">
        <f>CALCULATION!DC8/38*100</f>
        <v>81.578947368421055</v>
      </c>
      <c r="Q13" s="10">
        <f>CALCULATION!DG8/18*100</f>
        <v>72.222222222222214</v>
      </c>
      <c r="S13" s="10">
        <f>CALCULATION!DK8/34*100</f>
        <v>79.411764705882348</v>
      </c>
      <c r="U13" s="10">
        <f>CALCULATION!DO8/9*100</f>
        <v>88.888888888888886</v>
      </c>
      <c r="W13" s="10">
        <f>CALCULATION!DS8/53*100</f>
        <v>77.358490566037744</v>
      </c>
      <c r="Y13" s="10">
        <f>CALCULATION!DW8/7*100</f>
        <v>85.714285714285708</v>
      </c>
    </row>
    <row r="14" spans="1:30" ht="18" customHeight="1">
      <c r="A14" s="6">
        <v>9</v>
      </c>
      <c r="B14" s="7">
        <v>9</v>
      </c>
      <c r="C14" s="8" t="s">
        <v>28</v>
      </c>
      <c r="E14" s="10">
        <f>CALCULATION!CJ9/37*100</f>
        <v>78.378378378378372</v>
      </c>
      <c r="G14" s="10">
        <f>CALCULATION!CN9/14*100</f>
        <v>85.714285714285708</v>
      </c>
      <c r="I14" s="10">
        <f>CALCULATION!CQ9/45*100</f>
        <v>68.888888888888886</v>
      </c>
      <c r="K14" s="10">
        <f>CALCULATION!CU9/15*100</f>
        <v>86.666666666666671</v>
      </c>
      <c r="M14" s="10">
        <f>CALCULATION!CY9/48*100</f>
        <v>75</v>
      </c>
      <c r="O14" s="10">
        <f>CALCULATION!DC9/38*100</f>
        <v>84.210526315789465</v>
      </c>
      <c r="Q14" s="10">
        <f>CALCULATION!DG9/18*100</f>
        <v>66.666666666666657</v>
      </c>
      <c r="S14" s="10">
        <f>CALCULATION!DK9/34*100</f>
        <v>79.411764705882348</v>
      </c>
      <c r="U14" s="10">
        <f>CALCULATION!DO9/9*100</f>
        <v>55.555555555555557</v>
      </c>
      <c r="W14" s="10">
        <f>CALCULATION!DS9/53*100</f>
        <v>77.358490566037744</v>
      </c>
      <c r="Y14" s="10">
        <f>CALCULATION!DW9/7*100</f>
        <v>71.428571428571431</v>
      </c>
    </row>
    <row r="15" spans="1:30" ht="18" customHeight="1">
      <c r="A15" s="6">
        <v>10</v>
      </c>
      <c r="B15" s="7">
        <v>10</v>
      </c>
      <c r="C15" s="11" t="s">
        <v>29</v>
      </c>
      <c r="E15" s="10">
        <f>CALCULATION!CJ10/37*100</f>
        <v>59.45945945945946</v>
      </c>
      <c r="G15" s="10">
        <f>CALCULATION!CN10/14*100</f>
        <v>100</v>
      </c>
      <c r="I15" s="10">
        <f>CALCULATION!CQ10/45*100</f>
        <v>66.666666666666657</v>
      </c>
      <c r="K15" s="10">
        <f>CALCULATION!CU10/15*100</f>
        <v>46.666666666666664</v>
      </c>
      <c r="M15" s="10">
        <f>CALCULATION!CY10/48*100</f>
        <v>79.166666666666657</v>
      </c>
      <c r="O15" s="10">
        <f>CALCULATION!DC10/38*100</f>
        <v>81.578947368421055</v>
      </c>
      <c r="Q15" s="10">
        <f>CALCULATION!DG10/18*100</f>
        <v>100</v>
      </c>
      <c r="S15" s="10">
        <f>CALCULATION!DK10/34*100</f>
        <v>73.529411764705884</v>
      </c>
      <c r="U15" s="10">
        <f>CALCULATION!DO10/9*100</f>
        <v>77.777777777777786</v>
      </c>
      <c r="W15" s="10">
        <f>CALCULATION!DS10/53*100</f>
        <v>69.811320754716974</v>
      </c>
      <c r="Y15" s="10">
        <f>CALCULATION!DW10/7*100</f>
        <v>71.428571428571431</v>
      </c>
    </row>
    <row r="16" spans="1:30" ht="18" customHeight="1">
      <c r="A16" s="6">
        <v>11</v>
      </c>
      <c r="B16" s="7">
        <v>11</v>
      </c>
      <c r="C16" s="8" t="s">
        <v>30</v>
      </c>
      <c r="E16" s="10">
        <f>CALCULATION!CJ11/37*100</f>
        <v>94.594594594594597</v>
      </c>
      <c r="G16" s="10">
        <f>CALCULATION!CN11/14*100</f>
        <v>100</v>
      </c>
      <c r="I16" s="10">
        <f>CALCULATION!CQ11/45*100</f>
        <v>86.666666666666671</v>
      </c>
      <c r="K16" s="10">
        <f>CALCULATION!CU11/15*100</f>
        <v>93.333333333333329</v>
      </c>
      <c r="M16" s="10">
        <f>CALCULATION!CY11/48*100</f>
        <v>95.833333333333343</v>
      </c>
      <c r="O16" s="10">
        <f>CALCULATION!DC11/38*100</f>
        <v>97.368421052631575</v>
      </c>
      <c r="Q16" s="10">
        <f>CALCULATION!DG11/18*100</f>
        <v>100</v>
      </c>
      <c r="S16" s="10">
        <f>CALCULATION!DK11/34*100</f>
        <v>94.117647058823522</v>
      </c>
      <c r="U16" s="10">
        <f>CALCULATION!DO11/9*100</f>
        <v>100</v>
      </c>
      <c r="W16" s="10">
        <f>CALCULATION!DS11/53*100</f>
        <v>92.452830188679243</v>
      </c>
      <c r="Y16" s="10">
        <f>CALCULATION!DW11/7*100</f>
        <v>85.714285714285708</v>
      </c>
    </row>
    <row r="17" spans="1:25" ht="18" customHeight="1">
      <c r="A17" s="6">
        <v>12</v>
      </c>
      <c r="B17" s="7">
        <v>12</v>
      </c>
      <c r="C17" s="8" t="s">
        <v>31</v>
      </c>
      <c r="E17" s="10">
        <f>CALCULATION!CJ12/37*100</f>
        <v>64.86486486486487</v>
      </c>
      <c r="G17" s="10">
        <f>CALCULATION!CN12/14*100</f>
        <v>85.714285714285708</v>
      </c>
      <c r="I17" s="10">
        <f>CALCULATION!CQ12/45*100</f>
        <v>77.777777777777786</v>
      </c>
      <c r="K17" s="10">
        <f>CALCULATION!CU12/15*100</f>
        <v>86.666666666666671</v>
      </c>
      <c r="M17" s="10">
        <f>CALCULATION!CY12/48*100</f>
        <v>72.916666666666657</v>
      </c>
      <c r="O17" s="10">
        <f>CALCULATION!DC12/38*100</f>
        <v>86.842105263157904</v>
      </c>
      <c r="Q17" s="10">
        <f>CALCULATION!DG12/18*100</f>
        <v>72.222222222222214</v>
      </c>
      <c r="S17" s="10">
        <f>CALCULATION!DK12/34*100</f>
        <v>76.470588235294116</v>
      </c>
      <c r="U17" s="10">
        <f>CALCULATION!DO12/9*100</f>
        <v>88.888888888888886</v>
      </c>
      <c r="W17" s="10">
        <f>CALCULATION!DS12/53*100</f>
        <v>67.924528301886795</v>
      </c>
      <c r="Y17" s="10">
        <f>CALCULATION!DW12/7*100</f>
        <v>100</v>
      </c>
    </row>
    <row r="18" spans="1:25" ht="18" customHeight="1">
      <c r="A18" s="6">
        <v>13</v>
      </c>
      <c r="B18" s="7">
        <v>13</v>
      </c>
      <c r="C18" s="8" t="s">
        <v>32</v>
      </c>
      <c r="E18" s="10">
        <f>CALCULATION!CJ13/37*100</f>
        <v>83.78378378378379</v>
      </c>
      <c r="G18" s="10">
        <f>CALCULATION!CN13/14*100</f>
        <v>100</v>
      </c>
      <c r="I18" s="10" t="s">
        <v>123</v>
      </c>
      <c r="K18" s="10">
        <f>CALCULATION!CU13/15*100</f>
        <v>100</v>
      </c>
      <c r="M18" s="10">
        <f>CALCULATION!CY13/48*100</f>
        <v>97.916666666666657</v>
      </c>
      <c r="O18" s="10">
        <f>CALCULATION!DC13/38*100</f>
        <v>92.10526315789474</v>
      </c>
      <c r="Q18" s="10">
        <f>CALCULATION!DG13/18*100</f>
        <v>100</v>
      </c>
      <c r="S18" s="10">
        <f>CALCULATION!DK13/34*100</f>
        <v>82.35294117647058</v>
      </c>
      <c r="U18" s="10">
        <f>CALCULATION!DO13/9*100</f>
        <v>66.666666666666657</v>
      </c>
      <c r="W18" s="10">
        <f>CALCULATION!DS13/53*100</f>
        <v>84.905660377358487</v>
      </c>
      <c r="Y18" s="10">
        <f>CALCULATION!DW13/7*100</f>
        <v>85.714285714285708</v>
      </c>
    </row>
    <row r="19" spans="1:25" ht="22.5">
      <c r="A19" s="6">
        <v>14</v>
      </c>
      <c r="B19" s="7">
        <v>14</v>
      </c>
      <c r="C19" s="8" t="s">
        <v>33</v>
      </c>
      <c r="E19" s="10">
        <f>CALCULATION!CJ14/37*100</f>
        <v>97.297297297297305</v>
      </c>
      <c r="G19" s="10">
        <f>CALCULATION!CN14/14*100</f>
        <v>100</v>
      </c>
      <c r="I19" s="10">
        <f>CALCULATION!CQ14/45*100</f>
        <v>91.111111111111114</v>
      </c>
      <c r="K19" s="10">
        <f>CALCULATION!CU14/15*100</f>
        <v>100</v>
      </c>
      <c r="M19" s="10">
        <f>CALCULATION!CY14/48*100</f>
        <v>100</v>
      </c>
      <c r="O19" s="10">
        <f>CALCULATION!DC14/38*100</f>
        <v>100</v>
      </c>
      <c r="Q19" s="10">
        <f>CALCULATION!DG14/18*100</f>
        <v>100</v>
      </c>
      <c r="S19" s="10">
        <f>CALCULATION!DK14/34*100</f>
        <v>97.058823529411768</v>
      </c>
      <c r="U19" s="10">
        <f>CALCULATION!DO14/9*100</f>
        <v>100</v>
      </c>
      <c r="W19" s="10">
        <f>CALCULATION!DS14/53*100</f>
        <v>94.339622641509436</v>
      </c>
      <c r="Y19" s="10">
        <f>CALCULATION!DW14/7*100</f>
        <v>71.428571428571431</v>
      </c>
    </row>
    <row r="20" spans="1:25" ht="18" customHeight="1">
      <c r="A20" s="6">
        <v>15</v>
      </c>
      <c r="B20" s="7">
        <v>15</v>
      </c>
      <c r="C20" s="8" t="s">
        <v>34</v>
      </c>
      <c r="E20" s="10">
        <f>CALCULATION!CJ15/37*100</f>
        <v>75.675675675675677</v>
      </c>
      <c r="G20" s="10">
        <f>CALCULATION!CN15/14*100</f>
        <v>100</v>
      </c>
      <c r="I20" s="10">
        <f>CALCULATION!CQ15/45*100</f>
        <v>75.555555555555557</v>
      </c>
      <c r="K20" s="10">
        <f>CALCULATION!CU15/15*100</f>
        <v>73.333333333333329</v>
      </c>
      <c r="M20" s="10">
        <f>CALCULATION!CY15/48*100</f>
        <v>79.166666666666657</v>
      </c>
      <c r="O20" s="10">
        <f>CALCULATION!DC15/38*100</f>
        <v>86.842105263157904</v>
      </c>
      <c r="Q20" s="10">
        <f>CALCULATION!DG15/18*100</f>
        <v>72.222222222222214</v>
      </c>
      <c r="S20" s="10">
        <f>CALCULATION!DK15/34*100</f>
        <v>73.529411764705884</v>
      </c>
      <c r="U20" s="10">
        <f>CALCULATION!DO15/9*100</f>
        <v>77.777777777777786</v>
      </c>
      <c r="W20" s="10">
        <f>CALCULATION!DS15/53*100</f>
        <v>75.471698113207552</v>
      </c>
      <c r="Y20" s="10">
        <f>CALCULATION!DW15/7*100</f>
        <v>85.714285714285708</v>
      </c>
    </row>
    <row r="21" spans="1:25" ht="18" customHeight="1">
      <c r="A21" s="6">
        <v>16</v>
      </c>
      <c r="B21" s="7">
        <v>16</v>
      </c>
      <c r="C21" s="8" t="s">
        <v>35</v>
      </c>
      <c r="E21" s="10">
        <f>CALCULATION!CJ16/37*100</f>
        <v>94.594594594594597</v>
      </c>
      <c r="G21" s="10">
        <f>CALCULATION!CN16/14*100</f>
        <v>85.714285714285708</v>
      </c>
      <c r="I21" s="10">
        <f>CALCULATION!CQ16/45*100</f>
        <v>91.111111111111114</v>
      </c>
      <c r="K21" s="10">
        <f>CALCULATION!CU16/15*100</f>
        <v>86.666666666666671</v>
      </c>
      <c r="M21" s="10">
        <f>CALCULATION!CY16/48*100</f>
        <v>87.5</v>
      </c>
      <c r="O21" s="10">
        <f>CALCULATION!DC16/38*100</f>
        <v>94.73684210526315</v>
      </c>
      <c r="Q21" s="10">
        <f>CALCULATION!DG16/18*100</f>
        <v>94.444444444444443</v>
      </c>
      <c r="S21" s="10">
        <f>CALCULATION!DK16/34*100</f>
        <v>91.17647058823529</v>
      </c>
      <c r="U21" s="10">
        <f>CALCULATION!DO16/9*100</f>
        <v>100</v>
      </c>
      <c r="W21" s="10">
        <f>CALCULATION!DS16/53*100</f>
        <v>88.679245283018872</v>
      </c>
      <c r="Y21" s="10">
        <f>CALCULATION!DW16/7*100</f>
        <v>57.142857142857139</v>
      </c>
    </row>
    <row r="22" spans="1:25" ht="18" customHeight="1">
      <c r="A22" s="6">
        <v>17</v>
      </c>
      <c r="B22" s="7">
        <v>17</v>
      </c>
      <c r="C22" s="8" t="s">
        <v>36</v>
      </c>
      <c r="E22" s="10">
        <f>CALCULATION!CJ17/37*100</f>
        <v>94.594594594594597</v>
      </c>
      <c r="G22" s="10">
        <f>CALCULATION!CN17/14*100</f>
        <v>100</v>
      </c>
      <c r="I22" s="10">
        <f>CALCULATION!CQ17/45*100</f>
        <v>91.111111111111114</v>
      </c>
      <c r="K22" s="10">
        <f>CALCULATION!CU17/15*100</f>
        <v>93.333333333333329</v>
      </c>
      <c r="M22" s="10">
        <f>CALCULATION!CY17/48*100</f>
        <v>100</v>
      </c>
      <c r="O22" s="10">
        <f>CALCULATION!DC17/38*100</f>
        <v>84.210526315789465</v>
      </c>
      <c r="Q22" s="10">
        <f>CALCULATION!DG17/18*100</f>
        <v>100</v>
      </c>
      <c r="S22" s="10">
        <f>CALCULATION!DK17/34*100</f>
        <v>97.058823529411768</v>
      </c>
      <c r="U22" s="10">
        <f>CALCULATION!DO17/9*100</f>
        <v>100</v>
      </c>
      <c r="W22" s="10">
        <f>CALCULATION!DS17/53*100</f>
        <v>96.226415094339629</v>
      </c>
      <c r="Y22" s="10">
        <f>CALCULATION!DW17/7*100</f>
        <v>85.714285714285708</v>
      </c>
    </row>
    <row r="23" spans="1:25" ht="18" customHeight="1">
      <c r="A23" s="6">
        <v>18</v>
      </c>
      <c r="B23" s="7">
        <v>18</v>
      </c>
      <c r="C23" s="8" t="s">
        <v>37</v>
      </c>
      <c r="E23" s="10">
        <f>CALCULATION!CJ18/37*100</f>
        <v>75.675675675675677</v>
      </c>
      <c r="G23" s="10">
        <f>CALCULATION!CN18/16*100</f>
        <v>75</v>
      </c>
      <c r="I23" s="10">
        <f>CALCULATION!CQ18/45*100</f>
        <v>77.777777777777786</v>
      </c>
      <c r="K23" s="10">
        <f>CALCULATION!CU18/15*100</f>
        <v>66.666666666666657</v>
      </c>
      <c r="M23" s="10">
        <f>CALCULATION!CY18/48*100</f>
        <v>72.916666666666657</v>
      </c>
      <c r="O23" s="10">
        <f>CALCULATION!DC18/38*100</f>
        <v>86.842105263157904</v>
      </c>
      <c r="Q23" s="10">
        <f>CALCULATION!DG18/17*100</f>
        <v>94.117647058823522</v>
      </c>
      <c r="S23" s="10">
        <f>CALCULATION!DK18/34*100</f>
        <v>73.529411764705884</v>
      </c>
      <c r="U23" s="10">
        <f>CALCULATION!DO18/9*100</f>
        <v>77.777777777777786</v>
      </c>
      <c r="W23" s="10">
        <f>CALCULATION!DS18/53*100</f>
        <v>66.037735849056602</v>
      </c>
      <c r="Y23" s="10">
        <f>CALCULATION!DW18/8*100</f>
        <v>87.5</v>
      </c>
    </row>
    <row r="24" spans="1:25" ht="18" customHeight="1">
      <c r="A24" s="6">
        <v>19</v>
      </c>
      <c r="B24" s="7">
        <v>19</v>
      </c>
      <c r="C24" s="8" t="s">
        <v>38</v>
      </c>
      <c r="E24" s="10">
        <f>CALCULATION!CJ19/37*100</f>
        <v>78.378378378378372</v>
      </c>
      <c r="G24" s="10">
        <f>CALCULATION!CN19/16*100</f>
        <v>75</v>
      </c>
      <c r="I24" s="10">
        <f>CALCULATION!CQ19/45*100</f>
        <v>93.333333333333329</v>
      </c>
      <c r="K24" s="10">
        <f>CALCULATION!CU19/15*100</f>
        <v>86.666666666666671</v>
      </c>
      <c r="M24" s="10">
        <f>CALCULATION!CY19/48*100</f>
        <v>93.75</v>
      </c>
      <c r="O24" s="10">
        <f>CALCULATION!DC19/38*100</f>
        <v>92.10526315789474</v>
      </c>
      <c r="Q24" s="10">
        <f>CALCULATION!DG19/17*100</f>
        <v>88.235294117647058</v>
      </c>
      <c r="S24" s="10">
        <f>CALCULATION!DK19/34*100</f>
        <v>91.17647058823529</v>
      </c>
      <c r="U24" s="10">
        <f>CALCULATION!DO19/9*100</f>
        <v>100</v>
      </c>
      <c r="W24" s="10">
        <f>CALCULATION!DS19/53*100</f>
        <v>79.245283018867923</v>
      </c>
      <c r="Y24" s="10">
        <f>CALCULATION!DW19/8*100</f>
        <v>75</v>
      </c>
    </row>
    <row r="25" spans="1:25" ht="18" customHeight="1">
      <c r="A25" s="6">
        <v>20</v>
      </c>
      <c r="B25" s="7">
        <v>20</v>
      </c>
      <c r="C25" s="8" t="s">
        <v>39</v>
      </c>
      <c r="E25" s="10">
        <f>CALCULATION!CJ20/37*100</f>
        <v>70.270270270270274</v>
      </c>
      <c r="G25" s="10">
        <f>CALCULATION!CN20/16*100</f>
        <v>87.5</v>
      </c>
      <c r="I25" s="10">
        <f>CALCULATION!CQ20/45*100</f>
        <v>82.222222222222214</v>
      </c>
      <c r="K25" s="10">
        <f>CALCULATION!CU20/15*100</f>
        <v>73.333333333333329</v>
      </c>
      <c r="M25" s="10">
        <f>CALCULATION!CY20/48*100</f>
        <v>87.5</v>
      </c>
      <c r="O25" s="10">
        <f>CALCULATION!DC20/38*100</f>
        <v>86.842105263157904</v>
      </c>
      <c r="Q25" s="10">
        <f>CALCULATION!DG20/17*100</f>
        <v>82.35294117647058</v>
      </c>
      <c r="S25" s="10">
        <f>CALCULATION!DK20/34*100</f>
        <v>82.35294117647058</v>
      </c>
      <c r="U25" s="10">
        <f>CALCULATION!DO20/9*100</f>
        <v>100</v>
      </c>
      <c r="W25" s="10">
        <f>CALCULATION!DS20/53*100</f>
        <v>69.811320754716974</v>
      </c>
      <c r="Y25" s="10">
        <f>CALCULATION!DW20/8*100</f>
        <v>87.5</v>
      </c>
    </row>
    <row r="26" spans="1:25" ht="18" customHeight="1">
      <c r="A26" s="6">
        <v>21</v>
      </c>
      <c r="B26" s="7">
        <v>21</v>
      </c>
      <c r="C26" s="8" t="s">
        <v>40</v>
      </c>
      <c r="E26" s="10">
        <f>CALCULATION!CJ21/37*100</f>
        <v>86.486486486486484</v>
      </c>
      <c r="G26" s="10">
        <f>CALCULATION!CN21/16*100</f>
        <v>100</v>
      </c>
      <c r="I26" s="10">
        <f>CALCULATION!CQ21/45*100</f>
        <v>93.333333333333329</v>
      </c>
      <c r="K26" s="10">
        <f>CALCULATION!CU21/15*100</f>
        <v>100</v>
      </c>
      <c r="M26" s="10">
        <f>CALCULATION!CY21/48*100</f>
        <v>93.75</v>
      </c>
      <c r="O26" s="10">
        <f>CALCULATION!DC21/38*100</f>
        <v>92.10526315789474</v>
      </c>
      <c r="Q26" s="10">
        <f>CALCULATION!DG21/17*100</f>
        <v>82.35294117647058</v>
      </c>
      <c r="S26" s="10">
        <f>CALCULATION!DK21/34*100</f>
        <v>97.058823529411768</v>
      </c>
      <c r="U26" s="10">
        <f>CALCULATION!DO21/9*100</f>
        <v>100</v>
      </c>
      <c r="W26" s="10">
        <f>CALCULATION!DS21/53*100</f>
        <v>88.679245283018872</v>
      </c>
      <c r="Y26" s="10">
        <f>CALCULATION!DW21/8*100</f>
        <v>87.5</v>
      </c>
    </row>
    <row r="27" spans="1:25" ht="18" customHeight="1">
      <c r="A27" s="6">
        <v>22</v>
      </c>
      <c r="B27" s="7">
        <v>22</v>
      </c>
      <c r="C27" s="8" t="s">
        <v>41</v>
      </c>
      <c r="E27" s="10">
        <f>CALCULATION!CJ22/37*100</f>
        <v>86.486486486486484</v>
      </c>
      <c r="G27" s="10">
        <f>CALCULATION!CN22/16*100</f>
        <v>87.5</v>
      </c>
      <c r="I27" s="10">
        <f>CALCULATION!CQ22/45*100</f>
        <v>91.111111111111114</v>
      </c>
      <c r="K27" s="10">
        <f>CALCULATION!CU22/15*100</f>
        <v>100</v>
      </c>
      <c r="M27" s="10">
        <f>CALCULATION!CY22/48*100</f>
        <v>93.75</v>
      </c>
      <c r="O27" s="10">
        <f>CALCULATION!DC22/38*100</f>
        <v>94.73684210526315</v>
      </c>
      <c r="Q27" s="10">
        <f>CALCULATION!DG22/17*100</f>
        <v>88.235294117647058</v>
      </c>
      <c r="S27" s="10">
        <f>CALCULATION!DK22/34*100</f>
        <v>97.058823529411768</v>
      </c>
      <c r="U27" s="10">
        <f>CALCULATION!DO22/9*100</f>
        <v>88.888888888888886</v>
      </c>
      <c r="W27" s="10">
        <f>CALCULATION!DS22/53*100</f>
        <v>90.566037735849065</v>
      </c>
      <c r="Y27" s="10">
        <f>CALCULATION!DW22/8*100</f>
        <v>100</v>
      </c>
    </row>
    <row r="28" spans="1:25" ht="18" customHeight="1">
      <c r="A28" s="6">
        <v>23</v>
      </c>
      <c r="B28" s="7">
        <v>23</v>
      </c>
      <c r="C28" s="12" t="s">
        <v>42</v>
      </c>
      <c r="E28" s="10">
        <f>CALCULATION!CJ23/37*100</f>
        <v>86.486486486486484</v>
      </c>
      <c r="G28" s="10">
        <f>CALCULATION!CN23/16*100</f>
        <v>100</v>
      </c>
      <c r="I28" s="10">
        <f>CALCULATION!CQ23/45*100</f>
        <v>91.111111111111114</v>
      </c>
      <c r="K28" s="10">
        <f>CALCULATION!CU23/15*100</f>
        <v>100</v>
      </c>
      <c r="M28" s="10">
        <f>CALCULATION!CY23/48*100</f>
        <v>97.916666666666657</v>
      </c>
      <c r="O28" s="10">
        <f>CALCULATION!DC23/38*100</f>
        <v>97.368421052631575</v>
      </c>
      <c r="Q28" s="10">
        <f>CALCULATION!DG23/17*100</f>
        <v>100</v>
      </c>
      <c r="S28" s="10">
        <f>CALCULATION!DK23/34*100</f>
        <v>91.17647058823529</v>
      </c>
      <c r="U28" s="10">
        <f>CALCULATION!DO23/9*100</f>
        <v>100</v>
      </c>
      <c r="W28" s="10">
        <f>CALCULATION!DS23/53*100</f>
        <v>83.018867924528308</v>
      </c>
      <c r="Y28" s="10">
        <f>CALCULATION!DW23/8*100</f>
        <v>87.5</v>
      </c>
    </row>
    <row r="29" spans="1:25" ht="18" customHeight="1">
      <c r="A29" s="6">
        <v>24</v>
      </c>
      <c r="B29" s="7">
        <v>24</v>
      </c>
      <c r="C29" s="8" t="s">
        <v>43</v>
      </c>
      <c r="E29" s="10">
        <f>CALCULATION!CJ24/37*100</f>
        <v>91.891891891891902</v>
      </c>
      <c r="G29" s="10">
        <f>CALCULATION!CN24/16*100</f>
        <v>87.5</v>
      </c>
      <c r="I29" s="10">
        <f>CALCULATION!CQ24/45*100</f>
        <v>95.555555555555557</v>
      </c>
      <c r="K29" s="10">
        <f>CALCULATION!CU24/15*100</f>
        <v>93.333333333333329</v>
      </c>
      <c r="M29" s="10">
        <f>CALCULATION!CY24/48*100</f>
        <v>97.916666666666657</v>
      </c>
      <c r="O29" s="10">
        <f>CALCULATION!DC24/38*100</f>
        <v>100</v>
      </c>
      <c r="Q29" s="10">
        <f>CALCULATION!DG24/17*100</f>
        <v>94.117647058823522</v>
      </c>
      <c r="S29" s="10">
        <f>CALCULATION!DK24/34*100</f>
        <v>94.117647058823522</v>
      </c>
      <c r="U29" s="10">
        <f>CALCULATION!DO24/9*100</f>
        <v>100</v>
      </c>
      <c r="W29" s="10">
        <f>CALCULATION!DS24/53*100</f>
        <v>92.452830188679243</v>
      </c>
      <c r="Y29" s="10">
        <f>CALCULATION!DW24/8*100</f>
        <v>100</v>
      </c>
    </row>
    <row r="30" spans="1:25" ht="18" customHeight="1">
      <c r="A30" s="6">
        <v>25</v>
      </c>
      <c r="B30" s="7">
        <v>25</v>
      </c>
      <c r="C30" s="8" t="s">
        <v>44</v>
      </c>
      <c r="E30" s="10">
        <f>CALCULATION!CJ25/37*100</f>
        <v>89.189189189189193</v>
      </c>
      <c r="G30" s="10">
        <f>CALCULATION!CN25/16*100</f>
        <v>75</v>
      </c>
      <c r="I30" s="10">
        <f>CALCULATION!CQ25/45*100</f>
        <v>77.777777777777786</v>
      </c>
      <c r="K30" s="10">
        <f>CALCULATION!CU25/15*100</f>
        <v>73.333333333333329</v>
      </c>
      <c r="M30" s="10">
        <f>CALCULATION!CY25/48*100</f>
        <v>87.5</v>
      </c>
      <c r="O30" s="10">
        <f>CALCULATION!DC25/38*100</f>
        <v>92.10526315789474</v>
      </c>
      <c r="Q30" s="10">
        <f>CALCULATION!DG25/17*100</f>
        <v>94.117647058823522</v>
      </c>
      <c r="S30" s="10">
        <f>CALCULATION!DK25/34*100</f>
        <v>94.117647058823522</v>
      </c>
      <c r="U30" s="10">
        <f>CALCULATION!DO25/9*100</f>
        <v>88.888888888888886</v>
      </c>
      <c r="W30" s="10">
        <f>CALCULATION!DS25/53*100</f>
        <v>90.566037735849065</v>
      </c>
      <c r="Y30" s="10">
        <f>CALCULATION!DW25/8*100</f>
        <v>100</v>
      </c>
    </row>
    <row r="31" spans="1:25" ht="18" customHeight="1">
      <c r="A31" s="6">
        <v>26</v>
      </c>
      <c r="B31" s="7">
        <v>26</v>
      </c>
      <c r="C31" s="8" t="s">
        <v>45</v>
      </c>
      <c r="E31" s="10">
        <f>CALCULATION!CJ26/37*100</f>
        <v>89.189189189189193</v>
      </c>
      <c r="G31" s="10">
        <f>CALCULATION!CN26/16*100</f>
        <v>100</v>
      </c>
      <c r="I31" s="10">
        <f>CALCULATION!CQ26/45*100</f>
        <v>95.555555555555557</v>
      </c>
      <c r="K31" s="10">
        <f>CALCULATION!CU26/15*100</f>
        <v>86.666666666666671</v>
      </c>
      <c r="M31" s="10">
        <f>CALCULATION!CY26/48*100</f>
        <v>93.75</v>
      </c>
      <c r="O31" s="10">
        <f>CALCULATION!DC26/38*100</f>
        <v>97.368421052631575</v>
      </c>
      <c r="Q31" s="10">
        <f>CALCULATION!DG26/17*100</f>
        <v>100</v>
      </c>
      <c r="S31" s="10">
        <f>CALCULATION!DK26/34*100</f>
        <v>91.17647058823529</v>
      </c>
      <c r="U31" s="10">
        <f>CALCULATION!DO26/9*100</f>
        <v>100</v>
      </c>
      <c r="W31" s="10">
        <f>CALCULATION!DS26/53*100</f>
        <v>92.452830188679243</v>
      </c>
      <c r="Y31" s="10">
        <f>CALCULATION!DW26/8*100</f>
        <v>100</v>
      </c>
    </row>
    <row r="32" spans="1:25" ht="18" customHeight="1">
      <c r="A32" s="6">
        <v>27</v>
      </c>
      <c r="B32" s="7">
        <v>27</v>
      </c>
      <c r="C32" s="8" t="s">
        <v>46</v>
      </c>
      <c r="E32" s="10">
        <f>CALCULATION!CJ27/37*100</f>
        <v>72.972972972972968</v>
      </c>
      <c r="G32" s="10">
        <f>CALCULATION!CN27/16*100</f>
        <v>87.5</v>
      </c>
      <c r="I32" s="10">
        <f>CALCULATION!CQ27/45*100</f>
        <v>93.333333333333329</v>
      </c>
      <c r="K32" s="10">
        <f>CALCULATION!CU27/15*100</f>
        <v>100</v>
      </c>
      <c r="M32" s="10">
        <f>CALCULATION!CY27/48*100</f>
        <v>83.333333333333343</v>
      </c>
      <c r="O32" s="10">
        <f>CALCULATION!DC27/38*100</f>
        <v>86.842105263157904</v>
      </c>
      <c r="Q32" s="10">
        <f>CALCULATION!DG27/17*100</f>
        <v>88.235294117647058</v>
      </c>
      <c r="S32" s="10">
        <f>CALCULATION!DK27/34*100</f>
        <v>94.117647058823522</v>
      </c>
      <c r="U32" s="10">
        <f>CALCULATION!DO27/9*100</f>
        <v>88.888888888888886</v>
      </c>
      <c r="W32" s="10">
        <f>CALCULATION!DS27/53*100</f>
        <v>75.471698113207552</v>
      </c>
      <c r="Y32" s="10">
        <f>CALCULATION!DW27/8*100</f>
        <v>87.5</v>
      </c>
    </row>
    <row r="33" spans="1:25" ht="18" customHeight="1">
      <c r="A33" s="6">
        <v>28</v>
      </c>
      <c r="B33" s="7">
        <v>28</v>
      </c>
      <c r="C33" s="8" t="s">
        <v>47</v>
      </c>
      <c r="E33" s="10">
        <f>CALCULATION!CJ28/37*100</f>
        <v>81.081081081081081</v>
      </c>
      <c r="G33" s="10">
        <f>CALCULATION!CN28/16*100</f>
        <v>100</v>
      </c>
      <c r="I33" s="10">
        <f>CALCULATION!CQ28/45*100</f>
        <v>77.777777777777786</v>
      </c>
      <c r="K33" s="10">
        <f>CALCULATION!CU28/15*100</f>
        <v>93.333333333333329</v>
      </c>
      <c r="M33" s="10">
        <f>CALCULATION!CY28/48*100</f>
        <v>87.5</v>
      </c>
      <c r="O33" s="10">
        <f>CALCULATION!DC28/38*100</f>
        <v>94.73684210526315</v>
      </c>
      <c r="Q33" s="10">
        <f>CALCULATION!DG28/17*100</f>
        <v>100</v>
      </c>
      <c r="S33" s="10">
        <f>CALCULATION!DK28/34*100</f>
        <v>88.235294117647058</v>
      </c>
      <c r="U33" s="10">
        <f>CALCULATION!DO28/9*100</f>
        <v>77.777777777777786</v>
      </c>
      <c r="W33" s="10">
        <f>CALCULATION!DS28/53*100</f>
        <v>86.79245283018868</v>
      </c>
      <c r="Y33" s="10">
        <f>CALCULATION!DW28/8*100</f>
        <v>87.5</v>
      </c>
    </row>
    <row r="34" spans="1:25" ht="18" customHeight="1">
      <c r="A34" s="6">
        <v>29</v>
      </c>
      <c r="B34" s="7">
        <v>29</v>
      </c>
      <c r="C34" s="8" t="s">
        <v>48</v>
      </c>
      <c r="E34" s="10">
        <f>CALCULATION!CJ29/37*100</f>
        <v>75.675675675675677</v>
      </c>
      <c r="G34" s="10">
        <f>CALCULATION!CN29/16*100</f>
        <v>62.5</v>
      </c>
      <c r="I34" s="10">
        <f>CALCULATION!CQ29/45*100</f>
        <v>91.111111111111114</v>
      </c>
      <c r="K34" s="10">
        <f>CALCULATION!CU29/15*100</f>
        <v>100</v>
      </c>
      <c r="M34" s="10">
        <f>CALCULATION!CY29/48*100</f>
        <v>77.083333333333343</v>
      </c>
      <c r="O34" s="10">
        <f>CALCULATION!DC29/38*100</f>
        <v>73.68421052631578</v>
      </c>
      <c r="Q34" s="10">
        <f>CALCULATION!DG29/17*100</f>
        <v>88.235294117647058</v>
      </c>
      <c r="S34" s="10">
        <f>CALCULATION!DK29/34*100</f>
        <v>91.17647058823529</v>
      </c>
      <c r="U34" s="10">
        <f>CALCULATION!DO29/9*100</f>
        <v>88.888888888888886</v>
      </c>
      <c r="W34" s="10">
        <f>CALCULATION!DS29/53*100</f>
        <v>69.811320754716974</v>
      </c>
      <c r="Y34" s="10">
        <f>CALCULATION!DW29/8*100</f>
        <v>100</v>
      </c>
    </row>
    <row r="35" spans="1:25" ht="18" customHeight="1">
      <c r="A35" s="6">
        <v>30</v>
      </c>
      <c r="B35" s="7">
        <v>30</v>
      </c>
      <c r="C35" s="8" t="s">
        <v>49</v>
      </c>
      <c r="E35" s="10">
        <f>CALCULATION!CJ30/37*100</f>
        <v>83.78378378378379</v>
      </c>
      <c r="G35" s="10">
        <f>CALCULATION!CN30/16*100</f>
        <v>87.5</v>
      </c>
      <c r="I35" s="10">
        <f>CALCULATION!CQ30/45*100</f>
        <v>93.333333333333329</v>
      </c>
      <c r="K35" s="10">
        <f>CALCULATION!CU30/15*100</f>
        <v>100</v>
      </c>
      <c r="M35" s="10">
        <f>CALCULATION!CY30/48*100</f>
        <v>91.666666666666657</v>
      </c>
      <c r="O35" s="10">
        <f>CALCULATION!DC30/38*100</f>
        <v>94.73684210526315</v>
      </c>
      <c r="Q35" s="10">
        <f>CALCULATION!DG30/17*100</f>
        <v>94.117647058823522</v>
      </c>
      <c r="S35" s="10">
        <f>CALCULATION!DK30/34*100</f>
        <v>94.117647058823522</v>
      </c>
      <c r="U35" s="10">
        <f>CALCULATION!DO30/9*100</f>
        <v>88.888888888888886</v>
      </c>
      <c r="W35" s="10">
        <f>CALCULATION!DS30/53*100</f>
        <v>86.79245283018868</v>
      </c>
      <c r="Y35" s="10">
        <f>CALCULATION!DW30/8*100</f>
        <v>87.5</v>
      </c>
    </row>
    <row r="36" spans="1:25" ht="18" customHeight="1">
      <c r="A36" s="6">
        <v>31</v>
      </c>
      <c r="B36" s="7">
        <v>31</v>
      </c>
      <c r="C36" s="8" t="s">
        <v>50</v>
      </c>
      <c r="E36" s="10">
        <f>CALCULATION!CJ31/37*100</f>
        <v>91.891891891891902</v>
      </c>
      <c r="G36" s="10">
        <f>CALCULATION!CN31/16*100</f>
        <v>87.5</v>
      </c>
      <c r="I36" s="10">
        <f>CALCULATION!CQ31/45*100</f>
        <v>88.888888888888886</v>
      </c>
      <c r="K36" s="10">
        <f>CALCULATION!CU31/15*100</f>
        <v>100</v>
      </c>
      <c r="M36" s="10">
        <f>CALCULATION!CY31/48*100</f>
        <v>87.5</v>
      </c>
      <c r="O36" s="10">
        <f>CALCULATION!DC31/38*100</f>
        <v>92.10526315789474</v>
      </c>
      <c r="Q36" s="10">
        <f>CALCULATION!DG31/17*100</f>
        <v>100</v>
      </c>
      <c r="S36" s="10">
        <f>CALCULATION!DK31/34*100</f>
        <v>91.17647058823529</v>
      </c>
      <c r="U36" s="10">
        <f>CALCULATION!DO31/9*100</f>
        <v>88.888888888888886</v>
      </c>
      <c r="W36" s="10">
        <f>CALCULATION!DS31/53*100</f>
        <v>84.905660377358487</v>
      </c>
      <c r="Y36" s="10">
        <f>CALCULATION!DW31/8*100</f>
        <v>75</v>
      </c>
    </row>
    <row r="37" spans="1:25" ht="18" customHeight="1">
      <c r="A37" s="6">
        <v>32</v>
      </c>
      <c r="B37" s="7">
        <v>32</v>
      </c>
      <c r="C37" s="8" t="s">
        <v>51</v>
      </c>
      <c r="E37" s="10">
        <f>CALCULATION!CJ32/37*100</f>
        <v>83.78378378378379</v>
      </c>
      <c r="G37" s="10">
        <f>CALCULATION!CN32/16*100</f>
        <v>75</v>
      </c>
      <c r="I37" s="10">
        <f>CALCULATION!CQ32/45*100</f>
        <v>80</v>
      </c>
      <c r="K37" s="10">
        <f>CALCULATION!CU32/15*100</f>
        <v>66.666666666666657</v>
      </c>
      <c r="M37" s="10">
        <f>CALCULATION!CY32/48*100</f>
        <v>77.083333333333343</v>
      </c>
      <c r="O37" s="10">
        <f>CALCULATION!DC32/38*100</f>
        <v>73.68421052631578</v>
      </c>
      <c r="Q37" s="10">
        <f>CALCULATION!DG32/17*100</f>
        <v>88.235294117647058</v>
      </c>
      <c r="S37" s="10">
        <f>CALCULATION!DK32/34*100</f>
        <v>79.411764705882348</v>
      </c>
      <c r="U37" s="10">
        <f>CALCULATION!DO32/9*100</f>
        <v>88.888888888888886</v>
      </c>
      <c r="W37" s="10">
        <f>CALCULATION!DS32/53*100</f>
        <v>75.471698113207552</v>
      </c>
      <c r="Y37" s="10">
        <f>CALCULATION!DW32/8*100</f>
        <v>75</v>
      </c>
    </row>
    <row r="38" spans="1:25" ht="18" customHeight="1">
      <c r="A38" s="6">
        <v>33</v>
      </c>
      <c r="B38" s="7">
        <v>33</v>
      </c>
      <c r="C38" s="8" t="s">
        <v>52</v>
      </c>
      <c r="E38" s="10">
        <f>CALCULATION!CJ33/37*100</f>
        <v>89.189189189189193</v>
      </c>
      <c r="G38" s="10">
        <f>CALCULATION!CN33/16*100</f>
        <v>100</v>
      </c>
      <c r="I38" s="10">
        <f>CALCULATION!CQ33/45*100</f>
        <v>86.666666666666671</v>
      </c>
      <c r="K38" s="10">
        <f>CALCULATION!CU33/15*100</f>
        <v>86.666666666666671</v>
      </c>
      <c r="M38" s="10">
        <f>CALCULATION!CY33/48*100</f>
        <v>93.75</v>
      </c>
      <c r="O38" s="10">
        <f>CALCULATION!DC33/38*100</f>
        <v>89.473684210526315</v>
      </c>
      <c r="Q38" s="10">
        <f>CALCULATION!DG33/17*100</f>
        <v>88.235294117647058</v>
      </c>
      <c r="S38" s="10">
        <f>CALCULATION!DK33/34*100</f>
        <v>88.235294117647058</v>
      </c>
      <c r="U38" s="10">
        <f>CALCULATION!DO33/9*100</f>
        <v>100</v>
      </c>
      <c r="W38" s="10">
        <f>CALCULATION!DS33/53*100</f>
        <v>84.905660377358487</v>
      </c>
      <c r="Y38" s="10">
        <f>CALCULATION!DW33/8*100</f>
        <v>87.5</v>
      </c>
    </row>
    <row r="39" spans="1:25" ht="18" customHeight="1">
      <c r="A39" s="6">
        <v>34</v>
      </c>
      <c r="B39" s="7">
        <v>34</v>
      </c>
      <c r="C39" s="13" t="s">
        <v>53</v>
      </c>
      <c r="E39" s="10">
        <f>CALCULATION!CJ34/37*100</f>
        <v>67.567567567567565</v>
      </c>
      <c r="G39" s="10">
        <f>CALCULATION!CN34/16*100</f>
        <v>87.5</v>
      </c>
      <c r="I39" s="10">
        <f>CALCULATION!CQ34/45*100</f>
        <v>86.666666666666671</v>
      </c>
      <c r="K39" s="10">
        <f>CALCULATION!CU34/15*100</f>
        <v>60</v>
      </c>
      <c r="M39" s="10">
        <f>CALCULATION!CY34/48*100</f>
        <v>85.416666666666657</v>
      </c>
      <c r="O39" s="10">
        <f>CALCULATION!DC34/38*100</f>
        <v>73.68421052631578</v>
      </c>
      <c r="Q39" s="10">
        <f>CALCULATION!DG34/17*100</f>
        <v>88.235294117647058</v>
      </c>
      <c r="S39" s="10">
        <f>CALCULATION!DK34/34*100</f>
        <v>70.588235294117652</v>
      </c>
      <c r="U39" s="10">
        <f>CALCULATION!DO34/9*100</f>
        <v>100</v>
      </c>
      <c r="W39" s="10">
        <f>CALCULATION!DS34/53*100</f>
        <v>71.698113207547166</v>
      </c>
      <c r="Y39" s="10">
        <f>CALCULATION!DW34/8*100</f>
        <v>75</v>
      </c>
    </row>
    <row r="40" spans="1:25" ht="18" customHeight="1">
      <c r="A40" s="6">
        <v>35</v>
      </c>
      <c r="B40" s="7">
        <v>35</v>
      </c>
      <c r="C40" s="14" t="s">
        <v>54</v>
      </c>
      <c r="E40" s="10">
        <f>CALCULATION!CJ35/37*100</f>
        <v>40.54054054054054</v>
      </c>
      <c r="G40" s="10">
        <f>CALCULATION!CN35/16*100</f>
        <v>25</v>
      </c>
      <c r="I40" s="10">
        <f>CALCULATION!CQ35/45*100</f>
        <v>0</v>
      </c>
      <c r="K40" s="10">
        <f>CALCULATION!CU35/15*100</f>
        <v>0</v>
      </c>
      <c r="M40" s="10">
        <f>CALCULATION!CY35/48*100</f>
        <v>29.166666666666668</v>
      </c>
      <c r="O40" s="10">
        <f>CALCULATION!DC35/38*100</f>
        <v>18.421052631578945</v>
      </c>
      <c r="Q40" s="10">
        <f>CALCULATION!DG35/17*100</f>
        <v>23.52941176470588</v>
      </c>
      <c r="S40" s="10">
        <f>CALCULATION!DK35/34*100</f>
        <v>26.47058823529412</v>
      </c>
      <c r="U40" s="10">
        <f>CALCULATION!DO35/9*100</f>
        <v>22.222222222222221</v>
      </c>
      <c r="W40" s="10"/>
      <c r="Y40" s="10">
        <f>CALCULATION!DW35/8*100</f>
        <v>0</v>
      </c>
    </row>
    <row r="41" spans="1:25">
      <c r="A41" s="6">
        <v>36</v>
      </c>
      <c r="B41" s="15"/>
    </row>
    <row r="42" spans="1:25">
      <c r="A42" s="6">
        <v>37</v>
      </c>
      <c r="B42" s="15"/>
    </row>
    <row r="43" spans="1:25">
      <c r="A43" s="6">
        <v>38</v>
      </c>
    </row>
    <row r="44" spans="1:25">
      <c r="A44" s="6">
        <v>39</v>
      </c>
    </row>
    <row r="45" spans="1:25">
      <c r="A45" s="6">
        <v>40</v>
      </c>
    </row>
    <row r="46" spans="1:25">
      <c r="A46" s="6">
        <v>41</v>
      </c>
    </row>
    <row r="47" spans="1:25">
      <c r="A47" s="6">
        <v>42</v>
      </c>
    </row>
    <row r="48" spans="1:25">
      <c r="A48" s="6">
        <v>43</v>
      </c>
    </row>
    <row r="49" spans="1:1">
      <c r="A49" s="6">
        <v>44</v>
      </c>
    </row>
    <row r="50" spans="1:1">
      <c r="A50" s="6">
        <v>45</v>
      </c>
    </row>
    <row r="51" spans="1:1">
      <c r="A51" s="6">
        <v>46</v>
      </c>
    </row>
    <row r="52" spans="1:1">
      <c r="A52" s="6">
        <v>47</v>
      </c>
    </row>
    <row r="53" spans="1:1">
      <c r="A53" s="6">
        <v>48</v>
      </c>
    </row>
    <row r="54" spans="1:1">
      <c r="A54" s="6">
        <v>49</v>
      </c>
    </row>
    <row r="55" spans="1:1">
      <c r="A55" s="6">
        <v>50</v>
      </c>
    </row>
    <row r="56" spans="1:1">
      <c r="A56" s="6">
        <v>51</v>
      </c>
    </row>
    <row r="57" spans="1:1">
      <c r="A57" s="6">
        <v>52</v>
      </c>
    </row>
    <row r="58" spans="1:1">
      <c r="A58" s="6">
        <v>53</v>
      </c>
    </row>
    <row r="59" spans="1:1">
      <c r="A59" s="6">
        <v>54</v>
      </c>
    </row>
    <row r="60" spans="1:1">
      <c r="A60" s="6">
        <v>55</v>
      </c>
    </row>
    <row r="61" spans="1:1">
      <c r="A61" s="6">
        <v>56</v>
      </c>
    </row>
    <row r="62" spans="1:1">
      <c r="A62" s="6">
        <v>57</v>
      </c>
    </row>
    <row r="63" spans="1:1">
      <c r="A63" s="6">
        <v>58</v>
      </c>
    </row>
  </sheetData>
  <mergeCells count="21">
    <mergeCell ref="N4:O4"/>
    <mergeCell ref="B1:Y1"/>
    <mergeCell ref="B2:Y2"/>
    <mergeCell ref="B3:B5"/>
    <mergeCell ref="C3:C5"/>
    <mergeCell ref="D3:G3"/>
    <mergeCell ref="H3:K3"/>
    <mergeCell ref="L3:M3"/>
    <mergeCell ref="N3:Q3"/>
    <mergeCell ref="R3:U3"/>
    <mergeCell ref="V3:Y3"/>
    <mergeCell ref="D4:E4"/>
    <mergeCell ref="F4:G4"/>
    <mergeCell ref="H4:I4"/>
    <mergeCell ref="J4:K4"/>
    <mergeCell ref="L4:M4"/>
    <mergeCell ref="P4:Q4"/>
    <mergeCell ref="R4:S4"/>
    <mergeCell ref="T4:U4"/>
    <mergeCell ref="V4:W4"/>
    <mergeCell ref="X4:Y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ED0AA-B781-456D-ABE5-82BD9B703D16}">
  <dimension ref="A1:O63"/>
  <sheetViews>
    <sheetView topLeftCell="A20" workbookViewId="0">
      <selection activeCell="M6" sqref="M6:M40"/>
    </sheetView>
  </sheetViews>
  <sheetFormatPr defaultRowHeight="15"/>
  <cols>
    <col min="1" max="1" width="4.140625" customWidth="1"/>
    <col min="2" max="2" width="27.42578125" customWidth="1"/>
    <col min="3" max="13" width="13.42578125" style="19" customWidth="1"/>
  </cols>
  <sheetData>
    <row r="1" spans="1:15" ht="23.25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5" ht="23.25">
      <c r="A2" s="81" t="s">
        <v>124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</row>
    <row r="3" spans="1:15">
      <c r="A3" s="84" t="s">
        <v>2</v>
      </c>
      <c r="B3" s="87" t="s">
        <v>3</v>
      </c>
      <c r="C3" s="90" t="s">
        <v>4</v>
      </c>
      <c r="D3" s="90"/>
      <c r="E3" s="90" t="s">
        <v>5</v>
      </c>
      <c r="F3" s="90"/>
      <c r="G3" s="45" t="s">
        <v>6</v>
      </c>
      <c r="H3" s="90" t="s">
        <v>7</v>
      </c>
      <c r="I3" s="90"/>
      <c r="J3" s="90" t="s">
        <v>8</v>
      </c>
      <c r="K3" s="90"/>
      <c r="L3" s="90" t="s">
        <v>9</v>
      </c>
      <c r="M3" s="90"/>
    </row>
    <row r="4" spans="1:15" ht="72">
      <c r="A4" s="85"/>
      <c r="B4" s="88"/>
      <c r="C4" s="46" t="s">
        <v>106</v>
      </c>
      <c r="D4" s="46" t="s">
        <v>107</v>
      </c>
      <c r="E4" s="46" t="s">
        <v>14</v>
      </c>
      <c r="F4" s="46" t="s">
        <v>108</v>
      </c>
      <c r="G4" s="46" t="s">
        <v>15</v>
      </c>
      <c r="H4" s="46" t="s">
        <v>109</v>
      </c>
      <c r="I4" s="46" t="s">
        <v>110</v>
      </c>
      <c r="J4" s="46" t="s">
        <v>62</v>
      </c>
      <c r="K4" s="46" t="s">
        <v>111</v>
      </c>
      <c r="L4" s="46" t="s">
        <v>112</v>
      </c>
      <c r="M4" s="46" t="s">
        <v>72</v>
      </c>
    </row>
    <row r="5" spans="1:15" ht="24">
      <c r="A5" s="86"/>
      <c r="B5" s="89"/>
      <c r="C5" s="46" t="s">
        <v>19</v>
      </c>
      <c r="D5" s="46" t="s">
        <v>19</v>
      </c>
      <c r="E5" s="46" t="s">
        <v>19</v>
      </c>
      <c r="F5" s="46" t="s">
        <v>19</v>
      </c>
      <c r="G5" s="46" t="s">
        <v>19</v>
      </c>
      <c r="H5" s="46" t="s">
        <v>19</v>
      </c>
      <c r="I5" s="46" t="s">
        <v>19</v>
      </c>
      <c r="J5" s="46" t="s">
        <v>19</v>
      </c>
      <c r="K5" s="46" t="s">
        <v>19</v>
      </c>
      <c r="L5" s="46" t="s">
        <v>19</v>
      </c>
      <c r="M5" s="46" t="s">
        <v>19</v>
      </c>
    </row>
    <row r="6" spans="1:15">
      <c r="A6" s="47">
        <v>1</v>
      </c>
      <c r="B6" s="48" t="s">
        <v>20</v>
      </c>
      <c r="C6" s="19">
        <v>11</v>
      </c>
      <c r="D6" s="19">
        <v>0</v>
      </c>
      <c r="E6" s="19">
        <v>6</v>
      </c>
      <c r="F6" s="19">
        <v>2</v>
      </c>
      <c r="G6" s="18">
        <v>12</v>
      </c>
      <c r="H6" s="19">
        <v>8</v>
      </c>
      <c r="I6" s="19">
        <v>4</v>
      </c>
      <c r="J6" s="19">
        <v>8</v>
      </c>
      <c r="K6" s="19">
        <v>2</v>
      </c>
      <c r="L6" s="19">
        <v>9</v>
      </c>
      <c r="M6" s="19">
        <v>2</v>
      </c>
      <c r="O6" s="49"/>
    </row>
    <row r="7" spans="1:15">
      <c r="A7" s="47">
        <v>2</v>
      </c>
      <c r="B7" s="48" t="s">
        <v>21</v>
      </c>
      <c r="C7" s="19">
        <v>10</v>
      </c>
      <c r="D7" s="19">
        <v>0</v>
      </c>
      <c r="E7" s="19">
        <v>7</v>
      </c>
      <c r="F7" s="19">
        <v>5</v>
      </c>
      <c r="G7" s="18">
        <v>13</v>
      </c>
      <c r="H7" s="19">
        <v>8</v>
      </c>
      <c r="I7" s="19">
        <v>4</v>
      </c>
      <c r="J7" s="19">
        <v>7</v>
      </c>
      <c r="K7" s="19">
        <v>2</v>
      </c>
      <c r="L7" s="19">
        <v>9</v>
      </c>
      <c r="M7" s="19">
        <v>2</v>
      </c>
      <c r="O7" s="49"/>
    </row>
    <row r="8" spans="1:15">
      <c r="A8" s="47">
        <v>3</v>
      </c>
      <c r="B8" s="48" t="s">
        <v>22</v>
      </c>
      <c r="C8" s="19">
        <v>12</v>
      </c>
      <c r="D8" s="19">
        <v>0</v>
      </c>
      <c r="E8" s="19">
        <v>8</v>
      </c>
      <c r="F8" s="19">
        <v>5</v>
      </c>
      <c r="G8" s="18">
        <v>12</v>
      </c>
      <c r="H8" s="19">
        <v>8</v>
      </c>
      <c r="I8" s="19">
        <v>4</v>
      </c>
      <c r="J8" s="19">
        <v>8</v>
      </c>
      <c r="K8" s="19">
        <v>2</v>
      </c>
      <c r="L8" s="19">
        <v>10</v>
      </c>
      <c r="M8" s="19">
        <v>2</v>
      </c>
      <c r="O8" s="49"/>
    </row>
    <row r="9" spans="1:15">
      <c r="A9" s="47">
        <v>4</v>
      </c>
      <c r="B9" s="48" t="s">
        <v>23</v>
      </c>
      <c r="C9" s="19">
        <v>10</v>
      </c>
      <c r="D9" s="19">
        <v>0</v>
      </c>
      <c r="E9" s="19">
        <v>8</v>
      </c>
      <c r="F9" s="19">
        <v>5</v>
      </c>
      <c r="G9" s="18">
        <v>14</v>
      </c>
      <c r="H9" s="19">
        <v>9</v>
      </c>
      <c r="I9" s="19">
        <v>4</v>
      </c>
      <c r="J9" s="19">
        <v>7</v>
      </c>
      <c r="K9" s="19">
        <v>1</v>
      </c>
      <c r="L9" s="19">
        <v>10</v>
      </c>
      <c r="M9" s="19">
        <v>2</v>
      </c>
      <c r="O9" s="50"/>
    </row>
    <row r="10" spans="1:15">
      <c r="A10" s="47">
        <v>5</v>
      </c>
      <c r="B10" s="48" t="s">
        <v>24</v>
      </c>
      <c r="C10" s="19">
        <v>12</v>
      </c>
      <c r="D10" s="19">
        <v>0</v>
      </c>
      <c r="E10" s="19">
        <v>8</v>
      </c>
      <c r="F10" s="19">
        <v>5</v>
      </c>
      <c r="G10" s="18">
        <v>13</v>
      </c>
      <c r="H10" s="19">
        <v>9</v>
      </c>
      <c r="I10" s="19">
        <v>4</v>
      </c>
      <c r="J10" s="19">
        <v>10</v>
      </c>
      <c r="K10" s="19">
        <v>1</v>
      </c>
      <c r="L10" s="19">
        <v>11</v>
      </c>
      <c r="M10" s="19">
        <v>2</v>
      </c>
      <c r="O10" s="50"/>
    </row>
    <row r="11" spans="1:15">
      <c r="A11" s="47">
        <v>6</v>
      </c>
      <c r="B11" s="48" t="s">
        <v>25</v>
      </c>
      <c r="C11" s="19">
        <v>11</v>
      </c>
      <c r="D11" s="19">
        <v>0</v>
      </c>
      <c r="E11" s="19">
        <v>6</v>
      </c>
      <c r="F11" s="19">
        <v>5</v>
      </c>
      <c r="G11" s="18">
        <v>14</v>
      </c>
      <c r="H11" s="19">
        <v>8</v>
      </c>
      <c r="I11" s="19">
        <v>4</v>
      </c>
      <c r="J11" s="19">
        <v>9</v>
      </c>
      <c r="K11" s="19">
        <v>2</v>
      </c>
      <c r="L11" s="19">
        <v>11</v>
      </c>
      <c r="M11" s="19">
        <v>2</v>
      </c>
      <c r="O11" s="50"/>
    </row>
    <row r="12" spans="1:15">
      <c r="A12" s="47">
        <v>7</v>
      </c>
      <c r="B12" s="48" t="s">
        <v>26</v>
      </c>
      <c r="C12" s="19">
        <v>8</v>
      </c>
      <c r="D12" s="19">
        <v>0</v>
      </c>
      <c r="E12" s="19">
        <v>8</v>
      </c>
      <c r="F12" s="19">
        <v>5</v>
      </c>
      <c r="G12" s="18">
        <v>11</v>
      </c>
      <c r="H12" s="19">
        <v>8</v>
      </c>
      <c r="I12" s="19">
        <v>4</v>
      </c>
      <c r="J12" s="19">
        <v>8</v>
      </c>
      <c r="K12" s="19">
        <v>2</v>
      </c>
      <c r="L12" s="19">
        <v>10</v>
      </c>
      <c r="M12" s="19">
        <v>1</v>
      </c>
      <c r="O12" s="50"/>
    </row>
    <row r="13" spans="1:15">
      <c r="A13" s="47">
        <v>8</v>
      </c>
      <c r="B13" s="48" t="s">
        <v>27</v>
      </c>
      <c r="C13" s="19">
        <v>11</v>
      </c>
      <c r="D13" s="19">
        <v>0</v>
      </c>
      <c r="E13" s="19">
        <v>7</v>
      </c>
      <c r="F13" s="19">
        <v>5</v>
      </c>
      <c r="G13" s="18">
        <v>13</v>
      </c>
      <c r="H13" s="19">
        <v>9</v>
      </c>
      <c r="I13" s="19">
        <v>4</v>
      </c>
      <c r="J13" s="19">
        <v>9</v>
      </c>
      <c r="K13" s="19">
        <v>2</v>
      </c>
      <c r="L13" s="19">
        <v>11</v>
      </c>
      <c r="M13" s="19">
        <v>2</v>
      </c>
      <c r="O13" s="50"/>
    </row>
    <row r="14" spans="1:15">
      <c r="A14" s="47">
        <v>9</v>
      </c>
      <c r="B14" s="48" t="s">
        <v>28</v>
      </c>
      <c r="C14" s="19">
        <v>12</v>
      </c>
      <c r="D14" s="19">
        <v>0</v>
      </c>
      <c r="E14" s="19">
        <v>8</v>
      </c>
      <c r="F14" s="19">
        <v>5</v>
      </c>
      <c r="G14" s="18">
        <v>13</v>
      </c>
      <c r="H14" s="19">
        <v>9</v>
      </c>
      <c r="I14" s="19">
        <v>4</v>
      </c>
      <c r="J14" s="19">
        <v>6</v>
      </c>
      <c r="K14" s="19">
        <v>2</v>
      </c>
      <c r="L14" s="19">
        <v>11</v>
      </c>
      <c r="M14" s="19">
        <v>2</v>
      </c>
      <c r="O14" s="50"/>
    </row>
    <row r="15" spans="1:15">
      <c r="A15" s="47">
        <v>10</v>
      </c>
      <c r="B15" s="48" t="s">
        <v>29</v>
      </c>
      <c r="C15" s="19">
        <v>10</v>
      </c>
      <c r="D15" s="19">
        <v>0</v>
      </c>
      <c r="E15" s="19">
        <v>7</v>
      </c>
      <c r="F15" s="19">
        <v>5</v>
      </c>
      <c r="G15" s="18">
        <v>13</v>
      </c>
      <c r="H15" s="19">
        <v>9</v>
      </c>
      <c r="I15" s="19">
        <v>4</v>
      </c>
      <c r="J15" s="19">
        <v>6</v>
      </c>
      <c r="K15" s="19">
        <v>2</v>
      </c>
      <c r="L15" s="19">
        <v>10</v>
      </c>
      <c r="M15" s="19">
        <v>1</v>
      </c>
      <c r="O15" s="50"/>
    </row>
    <row r="16" spans="1:15">
      <c r="A16" s="47">
        <v>11</v>
      </c>
      <c r="B16" s="48" t="s">
        <v>30</v>
      </c>
      <c r="C16" s="19">
        <v>10</v>
      </c>
      <c r="D16" s="19">
        <v>0</v>
      </c>
      <c r="E16" s="19">
        <v>8</v>
      </c>
      <c r="F16" s="19">
        <v>5</v>
      </c>
      <c r="G16" s="18">
        <v>14</v>
      </c>
      <c r="H16" s="19">
        <v>9</v>
      </c>
      <c r="I16" s="19">
        <v>4</v>
      </c>
      <c r="J16" s="19">
        <v>7</v>
      </c>
      <c r="K16" s="19">
        <v>2</v>
      </c>
      <c r="L16" s="19">
        <v>11</v>
      </c>
      <c r="M16" s="19">
        <v>2</v>
      </c>
      <c r="O16" s="50"/>
    </row>
    <row r="17" spans="1:15">
      <c r="A17" s="47">
        <v>12</v>
      </c>
      <c r="B17" s="48" t="s">
        <v>31</v>
      </c>
      <c r="C17" s="19">
        <v>10</v>
      </c>
      <c r="D17" s="19">
        <v>0</v>
      </c>
      <c r="E17" s="19">
        <v>7</v>
      </c>
      <c r="F17" s="19">
        <v>3</v>
      </c>
      <c r="G17" s="18">
        <v>13</v>
      </c>
      <c r="H17" s="19">
        <v>9</v>
      </c>
      <c r="I17" s="19">
        <v>4</v>
      </c>
      <c r="J17" s="19">
        <v>9</v>
      </c>
      <c r="K17" s="19">
        <v>2</v>
      </c>
      <c r="L17" s="19">
        <v>9</v>
      </c>
      <c r="M17" s="19">
        <v>2</v>
      </c>
      <c r="O17" s="50"/>
    </row>
    <row r="18" spans="1:15">
      <c r="A18" s="47">
        <v>13</v>
      </c>
      <c r="B18" s="48" t="s">
        <v>32</v>
      </c>
      <c r="C18" s="19">
        <v>9</v>
      </c>
      <c r="D18" s="19">
        <v>0</v>
      </c>
      <c r="E18" s="19">
        <v>7</v>
      </c>
      <c r="F18" s="19">
        <v>5</v>
      </c>
      <c r="G18" s="18">
        <v>12</v>
      </c>
      <c r="H18" s="19">
        <v>9</v>
      </c>
      <c r="I18" s="19">
        <v>4</v>
      </c>
      <c r="J18" s="19">
        <v>9</v>
      </c>
      <c r="K18" s="19">
        <v>2</v>
      </c>
      <c r="L18" s="19">
        <v>9</v>
      </c>
      <c r="M18" s="19">
        <v>2</v>
      </c>
      <c r="O18" s="50"/>
    </row>
    <row r="19" spans="1:15" ht="22.5">
      <c r="A19" s="47">
        <v>14</v>
      </c>
      <c r="B19" s="48" t="s">
        <v>33</v>
      </c>
      <c r="C19" s="19">
        <v>12</v>
      </c>
      <c r="D19" s="19">
        <v>0</v>
      </c>
      <c r="E19" s="19">
        <v>8</v>
      </c>
      <c r="F19" s="19">
        <v>5</v>
      </c>
      <c r="G19" s="18">
        <v>13</v>
      </c>
      <c r="H19" s="19">
        <v>9</v>
      </c>
      <c r="I19" s="19">
        <v>4</v>
      </c>
      <c r="J19" s="19">
        <v>10</v>
      </c>
      <c r="K19" s="19">
        <v>2</v>
      </c>
      <c r="L19" s="19">
        <v>11</v>
      </c>
      <c r="M19" s="19">
        <v>2</v>
      </c>
      <c r="O19" s="50"/>
    </row>
    <row r="20" spans="1:15">
      <c r="A20" s="47">
        <v>15</v>
      </c>
      <c r="B20" s="48" t="s">
        <v>34</v>
      </c>
      <c r="C20" s="19">
        <v>12</v>
      </c>
      <c r="D20" s="19">
        <v>0</v>
      </c>
      <c r="E20" s="19">
        <v>8</v>
      </c>
      <c r="F20" s="19">
        <v>5</v>
      </c>
      <c r="G20" s="18">
        <v>14</v>
      </c>
      <c r="H20" s="19">
        <v>9</v>
      </c>
      <c r="I20" s="19">
        <v>4</v>
      </c>
      <c r="J20" s="19">
        <v>9</v>
      </c>
      <c r="K20" s="19">
        <v>2</v>
      </c>
      <c r="L20" s="19">
        <v>11</v>
      </c>
      <c r="M20" s="19">
        <v>2</v>
      </c>
      <c r="O20" s="50"/>
    </row>
    <row r="21" spans="1:15">
      <c r="A21" s="47">
        <v>16</v>
      </c>
      <c r="B21" s="48" t="s">
        <v>35</v>
      </c>
      <c r="C21" s="19">
        <v>10</v>
      </c>
      <c r="D21" s="19">
        <v>0</v>
      </c>
      <c r="E21" s="19">
        <v>7</v>
      </c>
      <c r="F21" s="19">
        <v>5</v>
      </c>
      <c r="G21" s="18">
        <v>12</v>
      </c>
      <c r="H21" s="19">
        <v>9</v>
      </c>
      <c r="I21" s="19">
        <v>4</v>
      </c>
      <c r="J21" s="19">
        <v>9</v>
      </c>
      <c r="K21" s="19">
        <v>2</v>
      </c>
      <c r="L21" s="19">
        <v>10</v>
      </c>
      <c r="M21" s="19">
        <v>2</v>
      </c>
      <c r="O21" s="50"/>
    </row>
    <row r="22" spans="1:15">
      <c r="A22" s="47">
        <v>17</v>
      </c>
      <c r="B22" s="48" t="s">
        <v>36</v>
      </c>
      <c r="C22" s="19">
        <v>12</v>
      </c>
      <c r="D22" s="19">
        <v>0</v>
      </c>
      <c r="E22" s="19">
        <v>8</v>
      </c>
      <c r="F22" s="19">
        <v>5</v>
      </c>
      <c r="G22" s="18">
        <v>14</v>
      </c>
      <c r="H22" s="19">
        <v>9</v>
      </c>
      <c r="I22" s="19">
        <v>4</v>
      </c>
      <c r="J22" s="19">
        <v>10</v>
      </c>
      <c r="K22" s="19">
        <v>2</v>
      </c>
      <c r="L22" s="19">
        <v>11</v>
      </c>
      <c r="M22" s="19">
        <v>2</v>
      </c>
      <c r="O22" s="50"/>
    </row>
    <row r="23" spans="1:15">
      <c r="A23" s="47">
        <v>18</v>
      </c>
      <c r="B23" s="48" t="s">
        <v>37</v>
      </c>
      <c r="C23" s="19">
        <v>9</v>
      </c>
      <c r="D23" s="19">
        <v>0</v>
      </c>
      <c r="E23" s="19">
        <v>7</v>
      </c>
      <c r="F23" s="19">
        <v>5</v>
      </c>
      <c r="G23" s="18">
        <v>12</v>
      </c>
      <c r="H23" s="19">
        <v>8</v>
      </c>
      <c r="I23" s="19">
        <v>2</v>
      </c>
      <c r="J23" s="19">
        <v>8</v>
      </c>
      <c r="K23" s="19">
        <v>2</v>
      </c>
      <c r="L23" s="19">
        <v>9</v>
      </c>
      <c r="M23" s="19">
        <v>2</v>
      </c>
      <c r="O23" s="50"/>
    </row>
    <row r="24" spans="1:15">
      <c r="A24" s="47">
        <v>19</v>
      </c>
      <c r="B24" s="48" t="s">
        <v>38</v>
      </c>
      <c r="C24" s="19">
        <v>8</v>
      </c>
      <c r="D24" s="19">
        <v>0</v>
      </c>
      <c r="E24" s="19">
        <v>6</v>
      </c>
      <c r="F24" s="19">
        <v>5</v>
      </c>
      <c r="G24" s="18">
        <v>13</v>
      </c>
      <c r="H24" s="19">
        <v>8</v>
      </c>
      <c r="I24" s="19">
        <v>4</v>
      </c>
      <c r="J24" s="19">
        <v>4</v>
      </c>
      <c r="K24" s="19">
        <v>2</v>
      </c>
      <c r="L24" s="19">
        <v>10</v>
      </c>
      <c r="M24" s="19">
        <v>2</v>
      </c>
      <c r="O24" s="50"/>
    </row>
    <row r="25" spans="1:15">
      <c r="A25" s="47">
        <v>20</v>
      </c>
      <c r="B25" s="48" t="s">
        <v>39</v>
      </c>
      <c r="C25" s="19">
        <v>12</v>
      </c>
      <c r="D25" s="19">
        <v>0</v>
      </c>
      <c r="E25" s="19">
        <v>7</v>
      </c>
      <c r="F25" s="19">
        <v>5</v>
      </c>
      <c r="G25" s="18">
        <v>13</v>
      </c>
      <c r="H25" s="19">
        <v>8</v>
      </c>
      <c r="I25" s="19">
        <v>4</v>
      </c>
      <c r="J25" s="19">
        <v>10</v>
      </c>
      <c r="K25" s="19">
        <v>2</v>
      </c>
      <c r="L25" s="19">
        <v>11</v>
      </c>
      <c r="M25" s="19">
        <v>2</v>
      </c>
      <c r="O25" s="50"/>
    </row>
    <row r="26" spans="1:15">
      <c r="A26" s="47">
        <v>21</v>
      </c>
      <c r="B26" s="48" t="s">
        <v>40</v>
      </c>
      <c r="C26" s="19">
        <v>12</v>
      </c>
      <c r="D26" s="19">
        <v>0</v>
      </c>
      <c r="E26" s="19">
        <v>7</v>
      </c>
      <c r="F26" s="19">
        <v>5</v>
      </c>
      <c r="G26" s="18">
        <v>13</v>
      </c>
      <c r="H26" s="19">
        <v>8</v>
      </c>
      <c r="I26" s="19">
        <v>4</v>
      </c>
      <c r="J26" s="19">
        <v>8</v>
      </c>
      <c r="K26" s="19">
        <v>1</v>
      </c>
      <c r="L26" s="19">
        <v>11</v>
      </c>
      <c r="M26" s="19">
        <v>2</v>
      </c>
      <c r="O26" s="50"/>
    </row>
    <row r="27" spans="1:15">
      <c r="A27" s="47">
        <v>22</v>
      </c>
      <c r="B27" s="48" t="s">
        <v>41</v>
      </c>
      <c r="C27" s="19">
        <v>12</v>
      </c>
      <c r="D27" s="19">
        <v>0</v>
      </c>
      <c r="E27" s="19">
        <v>8</v>
      </c>
      <c r="F27" s="19">
        <v>3</v>
      </c>
      <c r="G27" s="18">
        <v>14</v>
      </c>
      <c r="H27" s="19">
        <v>9</v>
      </c>
      <c r="I27" s="19">
        <v>4</v>
      </c>
      <c r="J27" s="19">
        <v>8</v>
      </c>
      <c r="K27" s="19">
        <v>2</v>
      </c>
      <c r="L27" s="19">
        <v>11</v>
      </c>
      <c r="M27" s="19">
        <v>2</v>
      </c>
      <c r="O27" s="50"/>
    </row>
    <row r="28" spans="1:15">
      <c r="A28" s="47">
        <v>23</v>
      </c>
      <c r="B28" s="51" t="s">
        <v>42</v>
      </c>
      <c r="C28" s="19">
        <v>11</v>
      </c>
      <c r="D28" s="19">
        <v>0</v>
      </c>
      <c r="E28" s="19">
        <v>7</v>
      </c>
      <c r="F28" s="19">
        <v>5</v>
      </c>
      <c r="G28" s="18">
        <v>12</v>
      </c>
      <c r="H28" s="19">
        <v>9</v>
      </c>
      <c r="I28" s="19">
        <v>4</v>
      </c>
      <c r="J28" s="19">
        <v>8</v>
      </c>
      <c r="K28" s="19">
        <v>2</v>
      </c>
      <c r="L28" s="19">
        <v>8</v>
      </c>
      <c r="M28" s="19">
        <v>2</v>
      </c>
      <c r="O28" s="50"/>
    </row>
    <row r="29" spans="1:15">
      <c r="A29" s="47">
        <v>24</v>
      </c>
      <c r="B29" s="48" t="s">
        <v>43</v>
      </c>
      <c r="C29" s="19">
        <v>11</v>
      </c>
      <c r="D29" s="19">
        <v>0</v>
      </c>
      <c r="E29" s="19">
        <v>8</v>
      </c>
      <c r="F29" s="19">
        <v>5</v>
      </c>
      <c r="G29" s="18">
        <v>13</v>
      </c>
      <c r="H29" s="19">
        <v>9</v>
      </c>
      <c r="I29" s="19">
        <v>4</v>
      </c>
      <c r="J29" s="19">
        <v>8</v>
      </c>
      <c r="K29" s="19">
        <v>2</v>
      </c>
      <c r="L29" s="19">
        <v>10</v>
      </c>
      <c r="M29" s="19">
        <v>2</v>
      </c>
      <c r="O29" s="50"/>
    </row>
    <row r="30" spans="1:15">
      <c r="A30" s="47">
        <v>25</v>
      </c>
      <c r="B30" s="48" t="s">
        <v>44</v>
      </c>
      <c r="C30" s="19">
        <v>12</v>
      </c>
      <c r="D30" s="19">
        <v>0</v>
      </c>
      <c r="E30" s="19">
        <v>8</v>
      </c>
      <c r="F30" s="19">
        <v>5</v>
      </c>
      <c r="G30" s="18">
        <v>14</v>
      </c>
      <c r="H30" s="19">
        <v>9</v>
      </c>
      <c r="I30" s="19">
        <v>2</v>
      </c>
      <c r="J30" s="19">
        <v>10</v>
      </c>
      <c r="K30" s="19">
        <v>2</v>
      </c>
      <c r="L30" s="19">
        <v>11</v>
      </c>
      <c r="M30" s="19">
        <v>2</v>
      </c>
      <c r="O30" s="50"/>
    </row>
    <row r="31" spans="1:15">
      <c r="A31" s="47">
        <v>26</v>
      </c>
      <c r="B31" s="48" t="s">
        <v>45</v>
      </c>
      <c r="C31" s="19">
        <v>10</v>
      </c>
      <c r="D31" s="19">
        <v>0</v>
      </c>
      <c r="E31" s="19">
        <v>8</v>
      </c>
      <c r="F31" s="19">
        <v>5</v>
      </c>
      <c r="G31" s="18">
        <v>14</v>
      </c>
      <c r="H31" s="19">
        <v>9</v>
      </c>
      <c r="I31" s="19">
        <v>4</v>
      </c>
      <c r="J31" s="19">
        <v>9</v>
      </c>
      <c r="K31" s="19">
        <v>2</v>
      </c>
      <c r="L31" s="19">
        <v>11</v>
      </c>
      <c r="M31" s="19">
        <v>2</v>
      </c>
      <c r="O31" s="50"/>
    </row>
    <row r="32" spans="1:15">
      <c r="A32" s="47">
        <v>27</v>
      </c>
      <c r="B32" s="48" t="s">
        <v>46</v>
      </c>
      <c r="C32" s="19">
        <v>12</v>
      </c>
      <c r="D32" s="19">
        <v>0</v>
      </c>
      <c r="E32" s="19">
        <v>8</v>
      </c>
      <c r="F32" s="19">
        <v>5</v>
      </c>
      <c r="G32" s="18">
        <v>12</v>
      </c>
      <c r="H32" s="19">
        <v>9</v>
      </c>
      <c r="I32" s="19">
        <v>4</v>
      </c>
      <c r="J32" s="19">
        <v>10</v>
      </c>
      <c r="K32" s="19">
        <v>2</v>
      </c>
      <c r="L32" s="19">
        <v>11</v>
      </c>
      <c r="M32" s="19">
        <v>2</v>
      </c>
      <c r="O32" s="50"/>
    </row>
    <row r="33" spans="1:15">
      <c r="A33" s="47">
        <v>28</v>
      </c>
      <c r="B33" s="48" t="s">
        <v>47</v>
      </c>
      <c r="C33" s="19">
        <v>11</v>
      </c>
      <c r="D33" s="19">
        <v>0</v>
      </c>
      <c r="E33" s="19">
        <v>6</v>
      </c>
      <c r="F33" s="19">
        <v>5</v>
      </c>
      <c r="G33" s="18">
        <v>13</v>
      </c>
      <c r="H33" s="19">
        <v>7</v>
      </c>
      <c r="I33" s="19">
        <v>4</v>
      </c>
      <c r="J33" s="19">
        <v>9</v>
      </c>
      <c r="K33" s="19">
        <v>1</v>
      </c>
      <c r="L33" s="19">
        <v>10</v>
      </c>
      <c r="M33" s="19">
        <v>2</v>
      </c>
      <c r="O33" s="50"/>
    </row>
    <row r="34" spans="1:15">
      <c r="A34" s="47">
        <v>29</v>
      </c>
      <c r="B34" s="48" t="s">
        <v>48</v>
      </c>
      <c r="C34" s="19">
        <v>12</v>
      </c>
      <c r="D34" s="19">
        <v>0</v>
      </c>
      <c r="E34" s="19">
        <v>7</v>
      </c>
      <c r="F34" s="19">
        <v>5</v>
      </c>
      <c r="G34" s="18">
        <v>13</v>
      </c>
      <c r="H34" s="19">
        <v>9</v>
      </c>
      <c r="I34" s="19">
        <v>4</v>
      </c>
      <c r="J34" s="19">
        <v>10</v>
      </c>
      <c r="K34" s="19">
        <v>1</v>
      </c>
      <c r="L34" s="19">
        <v>10</v>
      </c>
      <c r="M34" s="19">
        <v>2</v>
      </c>
      <c r="O34" s="50"/>
    </row>
    <row r="35" spans="1:15">
      <c r="A35" s="47">
        <v>30</v>
      </c>
      <c r="B35" s="48" t="s">
        <v>49</v>
      </c>
      <c r="C35" s="19">
        <v>12</v>
      </c>
      <c r="D35" s="19">
        <v>0</v>
      </c>
      <c r="E35" s="19">
        <v>8</v>
      </c>
      <c r="F35" s="19">
        <v>5</v>
      </c>
      <c r="G35" s="18">
        <v>14</v>
      </c>
      <c r="H35" s="19">
        <v>9</v>
      </c>
      <c r="I35" s="19">
        <v>4</v>
      </c>
      <c r="J35" s="19">
        <v>10</v>
      </c>
      <c r="K35" s="19">
        <v>2</v>
      </c>
      <c r="L35" s="19">
        <v>11</v>
      </c>
      <c r="M35" s="19">
        <v>2</v>
      </c>
      <c r="O35" s="50"/>
    </row>
    <row r="36" spans="1:15">
      <c r="A36" s="47">
        <v>31</v>
      </c>
      <c r="B36" s="48" t="s">
        <v>50</v>
      </c>
      <c r="C36" s="19">
        <v>9</v>
      </c>
      <c r="D36" s="19">
        <v>0</v>
      </c>
      <c r="E36" s="19">
        <v>7</v>
      </c>
      <c r="F36" s="19">
        <v>5</v>
      </c>
      <c r="G36" s="18">
        <v>12</v>
      </c>
      <c r="H36" s="19">
        <v>9</v>
      </c>
      <c r="I36" s="19">
        <v>4</v>
      </c>
      <c r="J36" s="19">
        <v>9</v>
      </c>
      <c r="K36" s="19">
        <v>2</v>
      </c>
      <c r="L36" s="19">
        <v>10</v>
      </c>
      <c r="M36" s="19">
        <v>2</v>
      </c>
      <c r="O36" s="50"/>
    </row>
    <row r="37" spans="1:15">
      <c r="A37" s="47">
        <v>32</v>
      </c>
      <c r="B37" s="48" t="s">
        <v>51</v>
      </c>
      <c r="C37" s="19">
        <v>12</v>
      </c>
      <c r="D37" s="19">
        <v>0</v>
      </c>
      <c r="E37" s="19">
        <v>8</v>
      </c>
      <c r="F37" s="19">
        <v>5</v>
      </c>
      <c r="G37" s="18">
        <v>14</v>
      </c>
      <c r="H37" s="19">
        <v>9</v>
      </c>
      <c r="I37" s="19">
        <v>4</v>
      </c>
      <c r="J37" s="19">
        <v>9</v>
      </c>
      <c r="K37" s="19">
        <v>2</v>
      </c>
      <c r="L37" s="19">
        <v>11</v>
      </c>
      <c r="M37" s="19">
        <v>2</v>
      </c>
      <c r="O37" s="50"/>
    </row>
    <row r="38" spans="1:15">
      <c r="A38" s="47">
        <v>33</v>
      </c>
      <c r="B38" s="48" t="s">
        <v>52</v>
      </c>
      <c r="C38" s="19">
        <v>12</v>
      </c>
      <c r="D38" s="19">
        <v>0</v>
      </c>
      <c r="E38" s="19">
        <v>8</v>
      </c>
      <c r="F38" s="19">
        <v>5</v>
      </c>
      <c r="G38" s="18">
        <v>11</v>
      </c>
      <c r="H38" s="19">
        <v>9</v>
      </c>
      <c r="I38" s="19">
        <v>4</v>
      </c>
      <c r="J38" s="19">
        <v>9</v>
      </c>
      <c r="K38" s="19">
        <v>2</v>
      </c>
      <c r="L38" s="19">
        <v>10</v>
      </c>
      <c r="M38" s="19">
        <v>2</v>
      </c>
      <c r="O38" s="50"/>
    </row>
    <row r="39" spans="1:15">
      <c r="A39" s="47">
        <v>34</v>
      </c>
      <c r="B39" s="52" t="s">
        <v>53</v>
      </c>
      <c r="C39" s="19">
        <v>11</v>
      </c>
      <c r="D39" s="19">
        <v>0</v>
      </c>
      <c r="E39" s="19">
        <v>8</v>
      </c>
      <c r="F39" s="19">
        <v>5</v>
      </c>
      <c r="G39" s="18">
        <v>13</v>
      </c>
      <c r="H39" s="19">
        <v>9</v>
      </c>
      <c r="I39" s="19">
        <v>4</v>
      </c>
      <c r="J39" s="19">
        <v>10</v>
      </c>
      <c r="K39" s="19">
        <v>1</v>
      </c>
      <c r="L39" s="19">
        <v>10</v>
      </c>
      <c r="M39" s="19">
        <v>1</v>
      </c>
      <c r="O39" s="50"/>
    </row>
    <row r="40" spans="1:15">
      <c r="A40" s="47">
        <v>35</v>
      </c>
      <c r="B40" s="53" t="s">
        <v>54</v>
      </c>
      <c r="C40" s="19">
        <v>2</v>
      </c>
      <c r="D40" s="19">
        <v>0</v>
      </c>
      <c r="E40" s="19">
        <v>3</v>
      </c>
      <c r="F40" s="19">
        <v>2</v>
      </c>
      <c r="G40" s="19">
        <v>0</v>
      </c>
      <c r="H40" s="19">
        <v>1</v>
      </c>
      <c r="I40" s="19">
        <v>4</v>
      </c>
      <c r="J40" s="19">
        <v>4</v>
      </c>
      <c r="K40" s="19">
        <v>1</v>
      </c>
      <c r="L40" s="19">
        <v>0</v>
      </c>
      <c r="M40" s="19">
        <v>0</v>
      </c>
      <c r="O40" s="50"/>
    </row>
    <row r="41" spans="1:15">
      <c r="A41" s="47"/>
      <c r="B41" s="53"/>
    </row>
    <row r="42" spans="1:15">
      <c r="A42" s="47"/>
      <c r="B42" s="53"/>
    </row>
    <row r="43" spans="1:15">
      <c r="A43" s="47"/>
      <c r="B43" s="53"/>
    </row>
    <row r="44" spans="1:15">
      <c r="A44" s="47"/>
      <c r="B44" s="53"/>
    </row>
    <row r="45" spans="1:15">
      <c r="A45" s="47"/>
      <c r="B45" s="54"/>
    </row>
    <row r="46" spans="1:15">
      <c r="A46" s="47"/>
      <c r="B46" s="53"/>
    </row>
    <row r="47" spans="1:15">
      <c r="A47" s="47"/>
      <c r="B47" s="53"/>
    </row>
    <row r="48" spans="1:15">
      <c r="A48" s="47"/>
      <c r="B48" s="53"/>
    </row>
    <row r="49" spans="1:2">
      <c r="A49" s="47"/>
      <c r="B49" s="53"/>
    </row>
    <row r="50" spans="1:2">
      <c r="A50" s="47"/>
      <c r="B50" s="53"/>
    </row>
    <row r="51" spans="1:2">
      <c r="A51" s="47"/>
      <c r="B51" s="53"/>
    </row>
    <row r="52" spans="1:2">
      <c r="A52" s="47"/>
      <c r="B52" s="55"/>
    </row>
    <row r="53" spans="1:2">
      <c r="A53" s="47"/>
      <c r="B53" s="54"/>
    </row>
    <row r="54" spans="1:2">
      <c r="A54" s="47"/>
      <c r="B54" s="53"/>
    </row>
    <row r="55" spans="1:2">
      <c r="A55" s="47"/>
      <c r="B55" s="53"/>
    </row>
    <row r="56" spans="1:2">
      <c r="A56" s="47"/>
      <c r="B56" s="53"/>
    </row>
    <row r="57" spans="1:2">
      <c r="A57" s="47"/>
      <c r="B57" s="53"/>
    </row>
    <row r="58" spans="1:2">
      <c r="A58" s="47"/>
      <c r="B58" s="53"/>
    </row>
    <row r="59" spans="1:2">
      <c r="A59" s="47"/>
      <c r="B59" s="53"/>
    </row>
    <row r="60" spans="1:2">
      <c r="A60" s="47"/>
      <c r="B60" s="53"/>
    </row>
    <row r="61" spans="1:2">
      <c r="A61" s="47"/>
      <c r="B61" s="53"/>
    </row>
    <row r="62" spans="1:2">
      <c r="A62" s="47"/>
      <c r="B62" s="53"/>
    </row>
    <row r="63" spans="1:2">
      <c r="A63" s="47"/>
      <c r="B63" s="56"/>
    </row>
  </sheetData>
  <mergeCells count="9">
    <mergeCell ref="A1:M1"/>
    <mergeCell ref="A2:M2"/>
    <mergeCell ref="A3:A5"/>
    <mergeCell ref="B3:B5"/>
    <mergeCell ref="C3:D3"/>
    <mergeCell ref="E3:F3"/>
    <mergeCell ref="H3:I3"/>
    <mergeCell ref="J3:K3"/>
    <mergeCell ref="L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SPT</vt:lpstr>
      <vt:lpstr>OCT</vt:lpstr>
      <vt:lpstr>NOV</vt:lpstr>
      <vt:lpstr>SEP-NOV</vt:lpstr>
      <vt:lpstr>Sheet1</vt:lpstr>
      <vt:lpstr>DEC</vt:lpstr>
      <vt:lpstr>SEP-DEC</vt:lpstr>
      <vt:lpstr>Sheet3</vt:lpstr>
      <vt:lpstr>JAN</vt:lpstr>
      <vt:lpstr>FEB</vt:lpstr>
      <vt:lpstr>CALCULATION</vt:lpstr>
      <vt:lpstr>SEP24-FEB25</vt:lpstr>
      <vt:lpstr>'SEP-DEC'!Print_Area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office02</cp:lastModifiedBy>
  <cp:lastPrinted>2025-03-19T05:50:09Z</cp:lastPrinted>
  <dcterms:created xsi:type="dcterms:W3CDTF">2006-09-16T00:00:00Z</dcterms:created>
  <dcterms:modified xsi:type="dcterms:W3CDTF">2025-03-19T05:50:13Z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723C7CA114E54EE9B3EC2A5D2C2C39E3_12</vt:lpwstr>
  </property>
  <property fmtid="{D5CDD505-2E9C-101B-9397-08002B2CF9AE}" pid="3" name="KSOProductBuildVer">
    <vt:lpwstr>1033-12.2.0.19307</vt:lpwstr>
  </property>
</Properties>
</file>